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1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ashoenv.sharepoint.com/sites/TSmeetingcoordinator/Shared Documents/911 Emergency Response Advisory Committee/2024-07-18/"/>
    </mc:Choice>
  </mc:AlternateContent>
  <xr:revisionPtr revIDLastSave="2" documentId="13_ncr:1_{9D1260F7-90CC-49BA-B122-83322ADBA0F9}" xr6:coauthVersionLast="47" xr6:coauthVersionMax="47" xr10:uidLastSave="{D2E09C15-558B-493F-8226-DEF6DC4F98EC}"/>
  <bookViews>
    <workbookView xWindow="2190" yWindow="0" windowWidth="17190" windowHeight="14955" xr2:uid="{1CA9908B-9FDF-4A45-ACA5-39913834DF01}"/>
  </bookViews>
  <sheets>
    <sheet name="Cover Sheet" sheetId="1" r:id="rId1"/>
    <sheet name="Labor" sheetId="2" r:id="rId2"/>
    <sheet name="Per Diem" sheetId="7" r:id="rId3"/>
    <sheet name="Mileage" sheetId="6" r:id="rId4"/>
    <sheet name="Material" sheetId="5" r:id="rId5"/>
    <sheet name="Equipment" sheetId="10" r:id="rId6"/>
    <sheet name="Third Party Services" sheetId="11" r:id="rId7"/>
    <sheet name="Maps - Tables" sheetId="8" r:id="rId8"/>
    <sheet name="Proposal" sheetId="12" r:id="rId9"/>
  </sheets>
  <definedNames>
    <definedName name="Dashboard_Data">OFFSET(#REF!,0,0,COUNTA(#REF!),COUNTA(#REF!))</definedName>
    <definedName name="MI_RATE">#REF!</definedName>
    <definedName name="NDOT" localSheetId="1">#REF!</definedName>
    <definedName name="NDOT" localSheetId="4">#REF!</definedName>
    <definedName name="NDOT" localSheetId="3">#REF!</definedName>
    <definedName name="NDOT" localSheetId="2">#REF!</definedName>
    <definedName name="NDOT">#REF!</definedName>
    <definedName name="NVE" localSheetId="1">#REF!</definedName>
    <definedName name="NVE" localSheetId="4">#REF!</definedName>
    <definedName name="NVE" localSheetId="3">#REF!</definedName>
    <definedName name="NVE" localSheetId="2">#REF!</definedName>
    <definedName name="NVE">#REF!</definedName>
    <definedName name="_xlnm.Print_Area" localSheetId="0">'Cover Sheet'!$A$1:$G$58</definedName>
    <definedName name="REV">#REF!</definedName>
    <definedName name="SM_RATE">#REF!</definedName>
  </definedNames>
  <calcPr calcId="191028" fullPrecision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" i="1" l="1"/>
  <c r="L107" i="2"/>
  <c r="E53" i="12"/>
  <c r="H33" i="12"/>
  <c r="E37" i="1"/>
  <c r="R101" i="5"/>
  <c r="R100" i="5"/>
  <c r="R99" i="5"/>
  <c r="R98" i="5"/>
  <c r="L24" i="7" l="1"/>
  <c r="L25" i="7"/>
  <c r="L26" i="7"/>
  <c r="L27" i="7"/>
  <c r="L28" i="7"/>
  <c r="L29" i="7"/>
  <c r="L30" i="7"/>
  <c r="L16" i="7"/>
  <c r="L17" i="7"/>
  <c r="L18" i="7"/>
  <c r="L19" i="7"/>
  <c r="L20" i="7"/>
  <c r="L21" i="7"/>
  <c r="L22" i="7"/>
  <c r="L23" i="7"/>
  <c r="L15" i="7"/>
  <c r="E58" i="12"/>
  <c r="E57" i="12"/>
  <c r="E56" i="12"/>
  <c r="E52" i="12"/>
  <c r="E51" i="12"/>
  <c r="E50" i="12"/>
  <c r="E49" i="12"/>
  <c r="E48" i="12"/>
  <c r="E44" i="12"/>
  <c r="E43" i="12"/>
  <c r="E42" i="12"/>
  <c r="E41" i="12"/>
  <c r="E45" i="12" s="1"/>
  <c r="E40" i="12"/>
  <c r="E36" i="12"/>
  <c r="E35" i="12"/>
  <c r="E34" i="12"/>
  <c r="E33" i="12"/>
  <c r="E32" i="12"/>
  <c r="E31" i="12"/>
  <c r="E27" i="12"/>
  <c r="E26" i="12"/>
  <c r="E25" i="12"/>
  <c r="E24" i="12"/>
  <c r="E23" i="12"/>
  <c r="E22" i="12"/>
  <c r="E21" i="12"/>
  <c r="E28" i="12" s="1"/>
  <c r="E9" i="12"/>
  <c r="K19" i="10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E70" i="2"/>
  <c r="F70" i="2" s="1"/>
  <c r="G70" i="2" s="1"/>
  <c r="H70" i="2" s="1"/>
  <c r="I70" i="2" s="1"/>
  <c r="J70" i="2" s="1"/>
  <c r="K70" i="2" s="1"/>
  <c r="E83" i="2" s="1"/>
  <c r="F83" i="2" s="1"/>
  <c r="G83" i="2" s="1"/>
  <c r="H83" i="2" s="1"/>
  <c r="I83" i="2" s="1"/>
  <c r="J83" i="2" s="1"/>
  <c r="K83" i="2" s="1"/>
  <c r="E63" i="12" l="1"/>
  <c r="E37" i="12"/>
  <c r="H32" i="12" s="1"/>
  <c r="L79" i="2"/>
  <c r="L78" i="2"/>
  <c r="L77" i="2"/>
  <c r="L76" i="2"/>
  <c r="L75" i="2"/>
  <c r="L74" i="2"/>
  <c r="L73" i="2"/>
  <c r="L72" i="2"/>
  <c r="L71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67" i="2"/>
  <c r="O66" i="2"/>
  <c r="L66" i="2"/>
  <c r="O65" i="2"/>
  <c r="L65" i="2"/>
  <c r="O64" i="2"/>
  <c r="L64" i="2"/>
  <c r="O63" i="2"/>
  <c r="L63" i="2"/>
  <c r="O62" i="2"/>
  <c r="L62" i="2"/>
  <c r="O61" i="2"/>
  <c r="L61" i="2"/>
  <c r="O60" i="2"/>
  <c r="L60" i="2"/>
  <c r="O59" i="2"/>
  <c r="L59" i="2"/>
  <c r="O58" i="2"/>
  <c r="L58" i="2"/>
  <c r="O57" i="2"/>
  <c r="L57" i="2"/>
  <c r="O56" i="2"/>
  <c r="L56" i="2"/>
  <c r="O55" i="2"/>
  <c r="L55" i="2"/>
  <c r="O54" i="2"/>
  <c r="L54" i="2"/>
  <c r="O53" i="2"/>
  <c r="L53" i="2"/>
  <c r="O52" i="2"/>
  <c r="L52" i="2"/>
  <c r="O51" i="2"/>
  <c r="L51" i="2"/>
  <c r="O50" i="2"/>
  <c r="L50" i="2"/>
  <c r="O49" i="2"/>
  <c r="L49" i="2"/>
  <c r="O48" i="2"/>
  <c r="L48" i="2"/>
  <c r="L47" i="2"/>
  <c r="O40" i="2"/>
  <c r="B12" i="12" l="1"/>
  <c r="B8" i="12"/>
  <c r="C9" i="2"/>
  <c r="E8" i="12" l="1"/>
  <c r="E12" i="12"/>
  <c r="O16" i="2"/>
  <c r="P86" i="5"/>
  <c r="Q86" i="5" s="1"/>
  <c r="P85" i="5"/>
  <c r="Q85" i="5" s="1"/>
  <c r="P84" i="5"/>
  <c r="Q84" i="5" s="1"/>
  <c r="P83" i="5"/>
  <c r="Q83" i="5" s="1"/>
  <c r="P82" i="5"/>
  <c r="Q82" i="5" s="1"/>
  <c r="P81" i="5"/>
  <c r="Q81" i="5" s="1"/>
  <c r="P89" i="5"/>
  <c r="Q89" i="5" s="1"/>
  <c r="P88" i="5"/>
  <c r="Q88" i="5" s="1"/>
  <c r="P87" i="5"/>
  <c r="Q87" i="5" s="1"/>
  <c r="P79" i="5"/>
  <c r="Q79" i="5" s="1"/>
  <c r="P78" i="5"/>
  <c r="Q78" i="5" s="1"/>
  <c r="P77" i="5"/>
  <c r="Q77" i="5" s="1"/>
  <c r="P76" i="5"/>
  <c r="Q76" i="5" s="1"/>
  <c r="P90" i="5"/>
  <c r="Q90" i="5" s="1"/>
  <c r="P80" i="5"/>
  <c r="Q80" i="5" s="1"/>
  <c r="P71" i="5"/>
  <c r="Q71" i="5" s="1"/>
  <c r="P70" i="5"/>
  <c r="Q70" i="5" s="1"/>
  <c r="P69" i="5"/>
  <c r="Q69" i="5" s="1"/>
  <c r="P68" i="5"/>
  <c r="Q68" i="5" s="1"/>
  <c r="P67" i="5"/>
  <c r="Q67" i="5" s="1"/>
  <c r="P66" i="5"/>
  <c r="Q66" i="5" s="1"/>
  <c r="P74" i="5"/>
  <c r="Q74" i="5" s="1"/>
  <c r="P73" i="5"/>
  <c r="Q73" i="5" s="1"/>
  <c r="P72" i="5"/>
  <c r="Q72" i="5" s="1"/>
  <c r="P65" i="5"/>
  <c r="Q65" i="5" s="1"/>
  <c r="P64" i="5"/>
  <c r="Q64" i="5" s="1"/>
  <c r="P91" i="5"/>
  <c r="Q91" i="5" s="1"/>
  <c r="P75" i="5"/>
  <c r="Q75" i="5" s="1"/>
  <c r="P92" i="5"/>
  <c r="Q92" i="5" s="1"/>
  <c r="P61" i="5"/>
  <c r="Q61" i="5" s="1"/>
  <c r="P60" i="5"/>
  <c r="Q60" i="5" s="1"/>
  <c r="P59" i="5"/>
  <c r="Q59" i="5" s="1"/>
  <c r="P58" i="5"/>
  <c r="Q58" i="5" s="1"/>
  <c r="P63" i="5"/>
  <c r="Q63" i="5" s="1"/>
  <c r="P62" i="5"/>
  <c r="Q62" i="5" s="1"/>
  <c r="P55" i="5"/>
  <c r="Q55" i="5" s="1"/>
  <c r="P54" i="5"/>
  <c r="Q54" i="5" s="1"/>
  <c r="P53" i="5"/>
  <c r="Q53" i="5" s="1"/>
  <c r="P52" i="5"/>
  <c r="Q52" i="5" s="1"/>
  <c r="P57" i="5"/>
  <c r="Q57" i="5" s="1"/>
  <c r="P56" i="5"/>
  <c r="Q56" i="5" s="1"/>
  <c r="P43" i="5"/>
  <c r="Q43" i="5" s="1"/>
  <c r="P42" i="5"/>
  <c r="Q42" i="5" s="1"/>
  <c r="P41" i="5"/>
  <c r="Q41" i="5" s="1"/>
  <c r="P45" i="5"/>
  <c r="Q45" i="5" s="1"/>
  <c r="P44" i="5"/>
  <c r="Q44" i="5" s="1"/>
  <c r="P40" i="5"/>
  <c r="Q40" i="5" s="1"/>
  <c r="P25" i="5"/>
  <c r="Q25" i="5" s="1"/>
  <c r="P24" i="5"/>
  <c r="Q24" i="5" s="1"/>
  <c r="P30" i="5"/>
  <c r="Q30" i="5" s="1"/>
  <c r="P29" i="5"/>
  <c r="Q29" i="5" s="1"/>
  <c r="P28" i="5"/>
  <c r="Q28" i="5" s="1"/>
  <c r="P27" i="5"/>
  <c r="Q27" i="5" s="1"/>
  <c r="P26" i="5"/>
  <c r="Q26" i="5" s="1"/>
  <c r="P23" i="5"/>
  <c r="Q23" i="5" s="1"/>
  <c r="P22" i="5"/>
  <c r="Q22" i="5" s="1"/>
  <c r="P21" i="5"/>
  <c r="Q21" i="5" s="1"/>
  <c r="P20" i="5"/>
  <c r="Q20" i="5" s="1"/>
  <c r="P19" i="5"/>
  <c r="Q19" i="5" s="1"/>
  <c r="P18" i="5"/>
  <c r="Q18" i="5" s="1"/>
  <c r="P17" i="5"/>
  <c r="Q17" i="5" s="1"/>
  <c r="P16" i="5"/>
  <c r="Q16" i="5" s="1"/>
  <c r="P15" i="5"/>
  <c r="Q15" i="5" s="1"/>
  <c r="P94" i="5"/>
  <c r="Q94" i="5" s="1"/>
  <c r="F14" i="7"/>
  <c r="G14" i="7" s="1"/>
  <c r="H14" i="7" s="1"/>
  <c r="I14" i="7" s="1"/>
  <c r="J14" i="7" s="1"/>
  <c r="K14" i="7" s="1"/>
  <c r="E34" i="7" s="1"/>
  <c r="F34" i="7" s="1"/>
  <c r="G34" i="7" s="1"/>
  <c r="H34" i="7" s="1"/>
  <c r="I34" i="7" s="1"/>
  <c r="J34" i="7" s="1"/>
  <c r="K34" i="7" s="1"/>
  <c r="E54" i="7" s="1"/>
  <c r="F54" i="7" s="1"/>
  <c r="G54" i="7" s="1"/>
  <c r="H54" i="7" s="1"/>
  <c r="I54" i="7" s="1"/>
  <c r="J54" i="7" s="1"/>
  <c r="K54" i="7" s="1"/>
  <c r="E74" i="7" s="1"/>
  <c r="F74" i="7" s="1"/>
  <c r="G74" i="7" s="1"/>
  <c r="H74" i="7" s="1"/>
  <c r="I74" i="7" s="1"/>
  <c r="J74" i="7" s="1"/>
  <c r="K74" i="7" s="1"/>
  <c r="B11" i="12" l="1"/>
  <c r="E90" i="6"/>
  <c r="E70" i="6"/>
  <c r="E50" i="6"/>
  <c r="E30" i="6"/>
  <c r="E11" i="12" l="1"/>
  <c r="E18" i="12" s="1"/>
  <c r="E74" i="12" s="1"/>
  <c r="K21" i="12"/>
  <c r="K22" i="12" s="1"/>
  <c r="B13" i="12"/>
  <c r="I13" i="1"/>
  <c r="P14" i="5"/>
  <c r="Q14" i="5" s="1"/>
  <c r="K23" i="12" l="1"/>
  <c r="K24" i="12" s="1"/>
  <c r="K27" i="12"/>
  <c r="L90" i="6"/>
  <c r="K90" i="6"/>
  <c r="J90" i="6"/>
  <c r="I90" i="6"/>
  <c r="H90" i="6"/>
  <c r="G90" i="6"/>
  <c r="F90" i="6"/>
  <c r="L70" i="6"/>
  <c r="K70" i="6"/>
  <c r="J70" i="6"/>
  <c r="I70" i="6"/>
  <c r="H70" i="6"/>
  <c r="G70" i="6"/>
  <c r="F70" i="6"/>
  <c r="L50" i="6"/>
  <c r="K50" i="6"/>
  <c r="J50" i="6"/>
  <c r="I50" i="6"/>
  <c r="H50" i="6"/>
  <c r="G50" i="6"/>
  <c r="F50" i="6"/>
  <c r="G30" i="6"/>
  <c r="M30" i="6" s="1"/>
  <c r="H30" i="6"/>
  <c r="I30" i="6"/>
  <c r="J30" i="6"/>
  <c r="K30" i="6"/>
  <c r="L30" i="6"/>
  <c r="F30" i="6"/>
  <c r="M90" i="6" l="1"/>
  <c r="M70" i="6"/>
  <c r="M50" i="6"/>
  <c r="L74" i="6"/>
  <c r="K74" i="6"/>
  <c r="J74" i="6"/>
  <c r="I74" i="6"/>
  <c r="H74" i="6"/>
  <c r="G74" i="6"/>
  <c r="F74" i="6"/>
  <c r="L54" i="6"/>
  <c r="K54" i="6"/>
  <c r="J54" i="6"/>
  <c r="I54" i="6"/>
  <c r="H54" i="6"/>
  <c r="G54" i="6"/>
  <c r="F54" i="6"/>
  <c r="L34" i="6"/>
  <c r="K34" i="6"/>
  <c r="J34" i="6"/>
  <c r="I34" i="6"/>
  <c r="H34" i="6"/>
  <c r="G34" i="6"/>
  <c r="F34" i="6"/>
  <c r="F14" i="2"/>
  <c r="G14" i="2" s="1"/>
  <c r="H14" i="2" s="1"/>
  <c r="I14" i="2" s="1"/>
  <c r="J14" i="2" s="1"/>
  <c r="K14" i="2" s="1"/>
  <c r="C11" i="7"/>
  <c r="C9" i="7"/>
  <c r="C7" i="7"/>
  <c r="C7" i="2"/>
  <c r="M93" i="6" l="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2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D11" i="11"/>
  <c r="D9" i="11"/>
  <c r="D7" i="11"/>
  <c r="M2" i="11"/>
  <c r="P31" i="5"/>
  <c r="P74" i="11" l="1"/>
  <c r="E43" i="1" s="1"/>
  <c r="L2" i="7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L2" i="6"/>
  <c r="D11" i="6"/>
  <c r="D9" i="6"/>
  <c r="D7" i="6"/>
  <c r="D11" i="10"/>
  <c r="D9" i="10"/>
  <c r="D7" i="10"/>
  <c r="M2" i="10"/>
  <c r="N2" i="5" l="1"/>
  <c r="E11" i="5"/>
  <c r="E9" i="5"/>
  <c r="E7" i="5"/>
  <c r="K2" i="2"/>
  <c r="O73" i="10" l="1"/>
  <c r="P73" i="10" s="1"/>
  <c r="O72" i="10"/>
  <c r="P72" i="10" s="1"/>
  <c r="O71" i="10"/>
  <c r="P71" i="10" s="1"/>
  <c r="O70" i="10"/>
  <c r="P70" i="10" s="1"/>
  <c r="O69" i="10"/>
  <c r="P69" i="10" s="1"/>
  <c r="O68" i="10"/>
  <c r="P68" i="10" s="1"/>
  <c r="O67" i="10"/>
  <c r="P67" i="10" s="1"/>
  <c r="O66" i="10"/>
  <c r="P66" i="10" s="1"/>
  <c r="O65" i="10"/>
  <c r="P65" i="10" s="1"/>
  <c r="O64" i="10"/>
  <c r="P64" i="10" s="1"/>
  <c r="O63" i="10"/>
  <c r="P63" i="10" s="1"/>
  <c r="O62" i="10"/>
  <c r="P62" i="10" s="1"/>
  <c r="O61" i="10"/>
  <c r="P61" i="10" s="1"/>
  <c r="O60" i="10"/>
  <c r="P60" i="10" s="1"/>
  <c r="O59" i="10"/>
  <c r="P59" i="10" s="1"/>
  <c r="P58" i="10"/>
  <c r="O58" i="10"/>
  <c r="O57" i="10"/>
  <c r="P57" i="10" s="1"/>
  <c r="O56" i="10"/>
  <c r="P56" i="10" s="1"/>
  <c r="O55" i="10"/>
  <c r="P55" i="10" s="1"/>
  <c r="O54" i="10"/>
  <c r="P54" i="10" s="1"/>
  <c r="O53" i="10"/>
  <c r="P53" i="10" s="1"/>
  <c r="O52" i="10"/>
  <c r="P52" i="10" s="1"/>
  <c r="O51" i="10"/>
  <c r="P51" i="10" s="1"/>
  <c r="O50" i="10"/>
  <c r="P50" i="10" s="1"/>
  <c r="O49" i="10"/>
  <c r="P49" i="10" s="1"/>
  <c r="O48" i="10"/>
  <c r="P48" i="10" s="1"/>
  <c r="O47" i="10"/>
  <c r="P47" i="10" s="1"/>
  <c r="O46" i="10"/>
  <c r="P46" i="10" s="1"/>
  <c r="O45" i="10"/>
  <c r="P45" i="10" s="1"/>
  <c r="O44" i="10"/>
  <c r="P44" i="10" s="1"/>
  <c r="O43" i="10"/>
  <c r="P43" i="10" s="1"/>
  <c r="O42" i="10"/>
  <c r="P42" i="10" s="1"/>
  <c r="O41" i="10"/>
  <c r="P41" i="10" s="1"/>
  <c r="O40" i="10"/>
  <c r="P40" i="10" s="1"/>
  <c r="O39" i="10"/>
  <c r="P39" i="10" s="1"/>
  <c r="O38" i="10"/>
  <c r="P38" i="10" s="1"/>
  <c r="O37" i="10"/>
  <c r="P37" i="10" s="1"/>
  <c r="O36" i="10"/>
  <c r="P36" i="10" s="1"/>
  <c r="O35" i="10"/>
  <c r="P35" i="10" s="1"/>
  <c r="O34" i="10"/>
  <c r="P34" i="10" s="1"/>
  <c r="O33" i="10"/>
  <c r="P33" i="10" s="1"/>
  <c r="O32" i="10"/>
  <c r="P32" i="10" s="1"/>
  <c r="O31" i="10"/>
  <c r="P31" i="10" s="1"/>
  <c r="O30" i="10"/>
  <c r="P30" i="10" s="1"/>
  <c r="O29" i="10"/>
  <c r="P29" i="10" s="1"/>
  <c r="O28" i="10"/>
  <c r="P28" i="10" s="1"/>
  <c r="O27" i="10"/>
  <c r="P27" i="10" s="1"/>
  <c r="O26" i="10"/>
  <c r="P26" i="10" s="1"/>
  <c r="O25" i="10"/>
  <c r="P25" i="10" s="1"/>
  <c r="O24" i="10"/>
  <c r="P24" i="10" s="1"/>
  <c r="O23" i="10"/>
  <c r="P23" i="10" s="1"/>
  <c r="O22" i="10"/>
  <c r="P22" i="10" s="1"/>
  <c r="O21" i="10"/>
  <c r="P21" i="10" s="1"/>
  <c r="O20" i="10"/>
  <c r="P20" i="10" s="1"/>
  <c r="O19" i="10"/>
  <c r="P19" i="10" s="1"/>
  <c r="O18" i="10"/>
  <c r="P18" i="10" s="1"/>
  <c r="O17" i="10"/>
  <c r="P17" i="10" s="1"/>
  <c r="O16" i="10"/>
  <c r="P16" i="10" s="1"/>
  <c r="O15" i="10"/>
  <c r="P15" i="10" s="1"/>
  <c r="O14" i="10"/>
  <c r="P14" i="10" s="1"/>
  <c r="P74" i="10" l="1"/>
  <c r="E40" i="1" s="1"/>
  <c r="P95" i="5" l="1"/>
  <c r="Q95" i="5" s="1"/>
  <c r="P93" i="5"/>
  <c r="Q93" i="5" s="1"/>
  <c r="P51" i="5"/>
  <c r="Q51" i="5" s="1"/>
  <c r="P50" i="5"/>
  <c r="Q50" i="5" s="1"/>
  <c r="P49" i="5"/>
  <c r="Q49" i="5" s="1"/>
  <c r="P48" i="5"/>
  <c r="Q48" i="5" s="1"/>
  <c r="P47" i="5"/>
  <c r="Q47" i="5" s="1"/>
  <c r="P46" i="5"/>
  <c r="Q46" i="5" s="1"/>
  <c r="P39" i="5"/>
  <c r="Q39" i="5" s="1"/>
  <c r="P38" i="5"/>
  <c r="Q38" i="5" s="1"/>
  <c r="P37" i="5"/>
  <c r="Q37" i="5" s="1"/>
  <c r="P36" i="5"/>
  <c r="Q36" i="5" s="1"/>
  <c r="P35" i="5"/>
  <c r="Q35" i="5" s="1"/>
  <c r="P34" i="5"/>
  <c r="Q34" i="5" s="1"/>
  <c r="P33" i="5"/>
  <c r="Q33" i="5" s="1"/>
  <c r="P32" i="5"/>
  <c r="Q32" i="5" s="1"/>
  <c r="Q31" i="5"/>
  <c r="Q96" i="5" l="1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3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15" i="6"/>
  <c r="L15" i="2"/>
  <c r="E46" i="1" l="1"/>
  <c r="L50" i="7" l="1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35" i="7"/>
  <c r="U62" i="7" l="1"/>
  <c r="L93" i="7"/>
  <c r="E49" i="1" s="1"/>
  <c r="F31" i="1" l="1"/>
</calcChain>
</file>

<file path=xl/sharedStrings.xml><?xml version="1.0" encoding="utf-8"?>
<sst xmlns="http://schemas.openxmlformats.org/spreadsheetml/2006/main" count="437" uniqueCount="163">
  <si>
    <t>Date:</t>
  </si>
  <si>
    <t>L3Harris Purchase Order #:</t>
  </si>
  <si>
    <t>NSRS SUBCONTRACTOR INVOICE</t>
  </si>
  <si>
    <t>Subcontractor Name:</t>
  </si>
  <si>
    <t>International Towers</t>
  </si>
  <si>
    <t>Subcontractor Address:</t>
  </si>
  <si>
    <t>63066 Old Hwy 93 Ste I-2</t>
  </si>
  <si>
    <t>St Ignatius, Montana 59865</t>
  </si>
  <si>
    <t>Work Site Name:</t>
  </si>
  <si>
    <t>Sparks Microwave</t>
  </si>
  <si>
    <t>Work Site Location:</t>
  </si>
  <si>
    <t>39-32-29.10 N, 119-42-36.20 W</t>
  </si>
  <si>
    <t>Beginning Date:</t>
  </si>
  <si>
    <t>End Date:</t>
  </si>
  <si>
    <t>Dates Work Performed:</t>
  </si>
  <si>
    <t>Includes travel dates</t>
  </si>
  <si>
    <t>Work Performed:</t>
  </si>
  <si>
    <t>Microwave radio and dish installation for Sparks only for Sparks to Peavine link.</t>
  </si>
  <si>
    <t>TOTAL INVOICE AMOUNT</t>
  </si>
  <si>
    <t>Labor Cost:</t>
  </si>
  <si>
    <t>Material Cost:</t>
  </si>
  <si>
    <t>Equipment Cost:</t>
  </si>
  <si>
    <t>Third Party Services:</t>
  </si>
  <si>
    <t>Mileage Expense:</t>
  </si>
  <si>
    <t>Per Diem:</t>
  </si>
  <si>
    <t>Additional Expenses (Explanation Below):</t>
  </si>
  <si>
    <t>NSRS SUBCONTRACTOR LABOR</t>
  </si>
  <si>
    <t>Color Code Legend</t>
  </si>
  <si>
    <t>Projected</t>
  </si>
  <si>
    <t>Daily Report</t>
  </si>
  <si>
    <t>CP8 Report</t>
  </si>
  <si>
    <t>Final Approved</t>
  </si>
  <si>
    <t>Discrepancy</t>
  </si>
  <si>
    <t>Please make sure Hourly Rate matches quote</t>
  </si>
  <si>
    <t>SPARKS TO PEAVINE</t>
  </si>
  <si>
    <t>Name</t>
  </si>
  <si>
    <t>Title</t>
  </si>
  <si>
    <t>Hourly Rate</t>
  </si>
  <si>
    <t>Total</t>
  </si>
  <si>
    <t>On-Site Hours matching LCP Tracker</t>
  </si>
  <si>
    <t>Braden Charlton</t>
  </si>
  <si>
    <t>SRT</t>
  </si>
  <si>
    <t>Nathaniel Gonzalez</t>
  </si>
  <si>
    <t>CS1</t>
  </si>
  <si>
    <t>Javier Guzman</t>
  </si>
  <si>
    <t xml:space="preserve">Mateo Huerta </t>
  </si>
  <si>
    <t xml:space="preserve">Jorge Morailla </t>
  </si>
  <si>
    <t>T1</t>
  </si>
  <si>
    <t>Travel to and From the Site Daily - Offsite Work</t>
  </si>
  <si>
    <t>Jorge Morailla</t>
  </si>
  <si>
    <t>Project Management / Project Engineer Hours</t>
  </si>
  <si>
    <t xml:space="preserve">Braden Charlton </t>
  </si>
  <si>
    <t>PM</t>
  </si>
  <si>
    <t>Kevin Stout</t>
  </si>
  <si>
    <t>Apple Thompson</t>
  </si>
  <si>
    <t>Robert Cardenas</t>
  </si>
  <si>
    <t xml:space="preserve"> Total Hours per Day (Including Prep, On Site, Travel To/From Site, Wrap Up)</t>
  </si>
  <si>
    <t>t1</t>
  </si>
  <si>
    <t>Beth Leonard</t>
  </si>
  <si>
    <t xml:space="preserve">Kevin Stout </t>
  </si>
  <si>
    <t>SPARKS FADE TEST</t>
  </si>
  <si>
    <t>Kevin Lucero</t>
  </si>
  <si>
    <t>Chris Clark</t>
  </si>
  <si>
    <t>Gabriel Clark</t>
  </si>
  <si>
    <t>Nathaniel Gonzales</t>
  </si>
  <si>
    <t xml:space="preserve">Beth Leonard </t>
  </si>
  <si>
    <t>Total:</t>
  </si>
  <si>
    <t>NSRS SUBCONTRACTOR PER DIEM</t>
  </si>
  <si>
    <t>Please use correct rates from the "Maps - Tables" tab</t>
  </si>
  <si>
    <t>Per Diem (Attach Copy of GSA Per Diem for this location)</t>
  </si>
  <si>
    <t>Type</t>
  </si>
  <si>
    <t>Lodging</t>
  </si>
  <si>
    <t>Meals &amp; Incidental Exp</t>
  </si>
  <si>
    <t>Per Diem (Attach GSA per Diem for this location)</t>
  </si>
  <si>
    <t>Jorge Moraila</t>
  </si>
  <si>
    <t>NSRS SUBCONTRACTOR MILEAGE</t>
  </si>
  <si>
    <t>Miles per Day (Attach Most-Efficient-Route Maps Supporting Each Trip Description)</t>
  </si>
  <si>
    <t>Trip Description</t>
  </si>
  <si>
    <t>Vehicle Type</t>
  </si>
  <si>
    <t>Rate</t>
  </si>
  <si>
    <t>NSRS SUBCONTRACTOR MATERIAL</t>
  </si>
  <si>
    <t>Does not include tools.</t>
  </si>
  <si>
    <t>Vendor</t>
  </si>
  <si>
    <t>ITL PO Number</t>
  </si>
  <si>
    <t>Vendor Invoice ID</t>
  </si>
  <si>
    <t xml:space="preserve">Description </t>
  </si>
  <si>
    <t>Qty</t>
  </si>
  <si>
    <t>U/M</t>
  </si>
  <si>
    <t>Cost</t>
  </si>
  <si>
    <t>Rounded</t>
  </si>
  <si>
    <t>Extended</t>
  </si>
  <si>
    <t>Anritsu Rental</t>
  </si>
  <si>
    <t>Lot</t>
  </si>
  <si>
    <t>Ethernet Tester Rental</t>
  </si>
  <si>
    <t>Flanging Dies</t>
  </si>
  <si>
    <t>Anritsu Adapters</t>
  </si>
  <si>
    <t>G and A</t>
  </si>
  <si>
    <t>Subtotal</t>
  </si>
  <si>
    <t>Profit</t>
  </si>
  <si>
    <t>NSRS SUBCONTRACTOR EQUIPMENT</t>
  </si>
  <si>
    <t>Equipment Type</t>
  </si>
  <si>
    <t>Work Truck</t>
  </si>
  <si>
    <t>ITL Work truck 74</t>
  </si>
  <si>
    <t>day</t>
  </si>
  <si>
    <t>ITL Work truck 95</t>
  </si>
  <si>
    <t>Trailer</t>
  </si>
  <si>
    <t>Flat  Trailer</t>
  </si>
  <si>
    <t>Days</t>
  </si>
  <si>
    <t>Fuel</t>
  </si>
  <si>
    <t>Fuel Surcharge = $50/day/truck</t>
  </si>
  <si>
    <t>Each</t>
  </si>
  <si>
    <t>NSRS SUBCONTRACTOR THIRD PARTY SERVICES</t>
  </si>
  <si>
    <t>Date</t>
  </si>
  <si>
    <t>Name Service Provider</t>
  </si>
  <si>
    <t>Description of Service</t>
  </si>
  <si>
    <t>UOM</t>
  </si>
  <si>
    <t>Unit Cost</t>
  </si>
  <si>
    <t>Extended Cost</t>
  </si>
  <si>
    <t>Hotel to Sparks Dispatch</t>
  </si>
  <si>
    <t>Attachment 6 - Bidder Response Form (Mandatory)</t>
  </si>
  <si>
    <t xml:space="preserve">SPARKS DISPATCH MICROWAVE </t>
  </si>
  <si>
    <t>Bidder Name:  INTERNATIONAL TOWERS, LLC</t>
  </si>
  <si>
    <t>Labor</t>
  </si>
  <si>
    <t>Job Title</t>
  </si>
  <si>
    <t>Note / Comment</t>
  </si>
  <si>
    <t>Project Manager</t>
  </si>
  <si>
    <t>Hours</t>
  </si>
  <si>
    <t>Project Engineer</t>
  </si>
  <si>
    <t>Communications Tech (MW)</t>
  </si>
  <si>
    <t>Communications Tech (MW)Trvl</t>
  </si>
  <si>
    <t>LABOR TOTAL</t>
  </si>
  <si>
    <t xml:space="preserve">Crew </t>
  </si>
  <si>
    <t>Man-days</t>
  </si>
  <si>
    <t>See Total Days Calculation &gt;</t>
  </si>
  <si>
    <t>Total Field Hrs</t>
  </si>
  <si>
    <t>Includes Tax - See Per Diem Tab</t>
  </si>
  <si>
    <t>@ 10 hrs per day, total man work days equals</t>
  </si>
  <si>
    <t>With a two man crew on-site - total work days is</t>
  </si>
  <si>
    <t>Working 5 days a week, total weeks equals</t>
  </si>
  <si>
    <t>&lt;Equals total Saturdays and Sundays (6th and 7th day needed for Per Diem and Crew Trucks)</t>
  </si>
  <si>
    <t>4 men - total man days for Saturdays and Sundays</t>
  </si>
  <si>
    <t>Total Per Diem Days</t>
  </si>
  <si>
    <t>LODGING TOTAL</t>
  </si>
  <si>
    <t>Meals &amp; Incidentals</t>
  </si>
  <si>
    <t>&lt;per diem check sum</t>
  </si>
  <si>
    <t>M&amp;I TOTAL</t>
  </si>
  <si>
    <t>Vehicle Mileage</t>
  </si>
  <si>
    <t>Crew Trucks are included in Equipment and Vehicles below</t>
  </si>
  <si>
    <t>VEHICLE MILEAGE TOTAL</t>
  </si>
  <si>
    <t>Materials</t>
  </si>
  <si>
    <t>Description</t>
  </si>
  <si>
    <t>Price Ea.</t>
  </si>
  <si>
    <t>Test Equipment rental</t>
  </si>
  <si>
    <t>Actual Costs to be invoiced plus 15% G&amp;A plus 10% profit</t>
  </si>
  <si>
    <t>Subject to NTE</t>
  </si>
  <si>
    <t>MATERIALS TOTAL</t>
  </si>
  <si>
    <t>Equipment &amp; Vehicles</t>
  </si>
  <si>
    <t>Cost/Day</t>
  </si>
  <si>
    <t>Two (2)  Crew Truck for Duration</t>
  </si>
  <si>
    <t>EQUIPMENT / VEHICLES TOTAL</t>
  </si>
  <si>
    <t>Third Party Services (Subcontracts)</t>
  </si>
  <si>
    <t>THIRD PARTY SERVICES TOTAL</t>
  </si>
  <si>
    <t>TOTAL FOR COLD SPRINGS MICROWAVE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</si>
</sst>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"/>
    <numFmt numFmtId="166" formatCode="[$-409]dddd\ \_x000a_m/d/yy"/>
    <numFmt numFmtId="167" formatCode="_(&quot;$&quot;* #,##0.000_);_(&quot;$&quot;* \(#,##0.000\);_(&quot;$&quot;* &quot;-&quot;???_);_(@_)"/>
    <numFmt numFmtId="168" formatCode="[$-409]mmmm\-yy;@"/>
    <numFmt numFmtId="169" formatCode="#,##0.0"/>
    <numFmt numFmtId="170" formatCode="&quot;$&quot;#,##0.00"/>
    <numFmt numFmtId="171" formatCode="#,##0.0000_);[Red]\(#,##0.0000\)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9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name val="Times New Roman"/>
      <family val="1"/>
    </font>
    <font>
      <i/>
      <sz val="12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168" fontId="11" fillId="0" borderId="0"/>
    <xf numFmtId="44" fontId="1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14" fontId="0" fillId="2" borderId="7" xfId="0" applyNumberFormat="1" applyFill="1" applyBorder="1" applyAlignment="1" applyProtection="1">
      <alignment horizontal="center"/>
      <protection locked="0"/>
    </xf>
    <xf numFmtId="14" fontId="0" fillId="2" borderId="7" xfId="0" applyNumberFormat="1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44" fontId="8" fillId="2" borderId="0" xfId="2" applyFont="1" applyFill="1" applyBorder="1" applyProtection="1">
      <protection locked="0"/>
    </xf>
    <xf numFmtId="0" fontId="5" fillId="2" borderId="7" xfId="0" applyFont="1" applyFill="1" applyBorder="1" applyProtection="1">
      <protection locked="0"/>
    </xf>
    <xf numFmtId="2" fontId="5" fillId="2" borderId="7" xfId="1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left" vertical="top"/>
      <protection locked="0"/>
    </xf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right" vertical="center"/>
    </xf>
    <xf numFmtId="0" fontId="0" fillId="0" borderId="3" xfId="0" applyBorder="1"/>
    <xf numFmtId="0" fontId="0" fillId="0" borderId="4" xfId="0" applyBorder="1"/>
    <xf numFmtId="0" fontId="0" fillId="0" borderId="0" xfId="0" applyAlignment="1">
      <alignment horizontal="right" vertical="center"/>
    </xf>
    <xf numFmtId="0" fontId="0" fillId="0" borderId="6" xfId="0" applyBorder="1"/>
    <xf numFmtId="14" fontId="0" fillId="0" borderId="13" xfId="0" applyNumberForma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/>
    </xf>
    <xf numFmtId="14" fontId="0" fillId="3" borderId="0" xfId="0" applyNumberFormat="1" applyFill="1"/>
    <xf numFmtId="0" fontId="5" fillId="0" borderId="0" xfId="0" applyFon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center" vertical="top" wrapText="1"/>
    </xf>
    <xf numFmtId="0" fontId="6" fillId="0" borderId="0" xfId="0" applyFont="1"/>
    <xf numFmtId="0" fontId="7" fillId="0" borderId="0" xfId="0" applyFont="1" applyAlignment="1">
      <alignment horizontal="right" vertical="center"/>
    </xf>
    <xf numFmtId="0" fontId="7" fillId="0" borderId="0" xfId="0" applyFont="1"/>
    <xf numFmtId="44" fontId="6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right" vertical="center"/>
    </xf>
    <xf numFmtId="44" fontId="8" fillId="0" borderId="0" xfId="2" applyFont="1" applyBorder="1" applyProtection="1"/>
    <xf numFmtId="44" fontId="8" fillId="3" borderId="0" xfId="2" applyFont="1" applyFill="1" applyBorder="1" applyProtection="1"/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right" vertical="center"/>
    </xf>
    <xf numFmtId="0" fontId="0" fillId="0" borderId="10" xfId="0" applyBorder="1"/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0" fillId="0" borderId="7" xfId="0" applyBorder="1" applyAlignment="1">
      <alignment horizontal="center" vertical="center" wrapText="1"/>
    </xf>
    <xf numFmtId="166" fontId="5" fillId="3" borderId="7" xfId="0" applyNumberFormat="1" applyFont="1" applyFill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/>
    </xf>
    <xf numFmtId="44" fontId="0" fillId="0" borderId="7" xfId="2" applyFont="1" applyBorder="1" applyAlignment="1" applyProtection="1">
      <alignment horizontal="center" vertical="center"/>
    </xf>
    <xf numFmtId="0" fontId="0" fillId="0" borderId="0" xfId="0" applyAlignment="1">
      <alignment horizontal="left"/>
    </xf>
    <xf numFmtId="44" fontId="1" fillId="0" borderId="0" xfId="2" applyFont="1" applyBorder="1" applyAlignment="1" applyProtection="1">
      <alignment horizontal="right" vertical="center"/>
    </xf>
    <xf numFmtId="44" fontId="0" fillId="0" borderId="0" xfId="2" applyFont="1" applyBorder="1" applyAlignment="1" applyProtection="1">
      <alignment horizontal="center" vertical="center"/>
    </xf>
    <xf numFmtId="0" fontId="0" fillId="0" borderId="24" xfId="0" applyBorder="1"/>
    <xf numFmtId="44" fontId="0" fillId="0" borderId="24" xfId="2" applyFont="1" applyBorder="1" applyAlignment="1" applyProtection="1">
      <alignment horizontal="center" vertical="center"/>
    </xf>
    <xf numFmtId="0" fontId="0" fillId="3" borderId="1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 vertical="center"/>
    </xf>
    <xf numFmtId="0" fontId="0" fillId="3" borderId="3" xfId="0" applyFill="1" applyBorder="1"/>
    <xf numFmtId="0" fontId="0" fillId="3" borderId="4" xfId="0" applyFill="1" applyBorder="1"/>
    <xf numFmtId="0" fontId="0" fillId="3" borderId="0" xfId="0" applyFill="1"/>
    <xf numFmtId="0" fontId="0" fillId="3" borderId="0" xfId="0" applyFill="1" applyAlignment="1">
      <alignment horizontal="right" vertical="center"/>
    </xf>
    <xf numFmtId="0" fontId="0" fillId="3" borderId="6" xfId="0" applyFill="1" applyBorder="1"/>
    <xf numFmtId="0" fontId="3" fillId="3" borderId="0" xfId="0" applyFont="1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44" fontId="0" fillId="3" borderId="0" xfId="2" applyFont="1" applyFill="1" applyBorder="1" applyAlignment="1" applyProtection="1">
      <alignment vertical="center"/>
    </xf>
    <xf numFmtId="0" fontId="0" fillId="3" borderId="8" xfId="0" applyFill="1" applyBorder="1"/>
    <xf numFmtId="0" fontId="0" fillId="3" borderId="9" xfId="0" applyFill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44" fontId="0" fillId="3" borderId="9" xfId="2" applyFont="1" applyFill="1" applyBorder="1" applyAlignment="1" applyProtection="1">
      <alignment horizontal="right" vertical="center"/>
    </xf>
    <xf numFmtId="0" fontId="0" fillId="3" borderId="9" xfId="0" applyFill="1" applyBorder="1"/>
    <xf numFmtId="0" fontId="0" fillId="3" borderId="10" xfId="0" applyFill="1" applyBorder="1"/>
    <xf numFmtId="44" fontId="1" fillId="0" borderId="0" xfId="2" applyFont="1" applyFill="1" applyBorder="1" applyProtection="1"/>
    <xf numFmtId="44" fontId="0" fillId="0" borderId="0" xfId="2" applyFont="1" applyFill="1" applyBorder="1" applyAlignment="1" applyProtection="1">
      <alignment horizontal="center" vertical="center"/>
    </xf>
    <xf numFmtId="165" fontId="1" fillId="0" borderId="0" xfId="1" applyNumberFormat="1" applyFont="1" applyFill="1" applyBorder="1" applyAlignment="1" applyProtection="1">
      <alignment horizontal="center" vertical="center"/>
    </xf>
    <xf numFmtId="44" fontId="0" fillId="3" borderId="7" xfId="2" applyFont="1" applyFill="1" applyBorder="1" applyAlignment="1" applyProtection="1">
      <alignment horizontal="right" vertical="center"/>
    </xf>
    <xf numFmtId="44" fontId="0" fillId="3" borderId="24" xfId="2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2" fontId="1" fillId="0" borderId="0" xfId="1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vertical="center"/>
    </xf>
    <xf numFmtId="0" fontId="5" fillId="2" borderId="7" xfId="0" applyFont="1" applyFill="1" applyBorder="1" applyAlignment="1" applyProtection="1">
      <alignment vertical="center"/>
      <protection locked="0"/>
    </xf>
    <xf numFmtId="2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0" applyFont="1" applyFill="1" applyBorder="1" applyAlignment="1" applyProtection="1">
      <alignment horizontal="center" vertical="center"/>
      <protection locked="0"/>
    </xf>
    <xf numFmtId="14" fontId="5" fillId="2" borderId="7" xfId="0" applyNumberFormat="1" applyFont="1" applyFill="1" applyBorder="1" applyAlignment="1" applyProtection="1">
      <alignment horizontal="center" vertical="center"/>
      <protection locked="0"/>
    </xf>
    <xf numFmtId="0" fontId="5" fillId="2" borderId="7" xfId="1" applyNumberFormat="1" applyFont="1" applyFill="1" applyBorder="1" applyAlignment="1" applyProtection="1">
      <alignment horizontal="center" vertical="center"/>
      <protection locked="0"/>
    </xf>
    <xf numFmtId="44" fontId="5" fillId="2" borderId="7" xfId="1" applyNumberFormat="1" applyFont="1" applyFill="1" applyBorder="1" applyAlignment="1" applyProtection="1">
      <alignment horizontal="right" vertical="center"/>
      <protection locked="0"/>
    </xf>
    <xf numFmtId="0" fontId="9" fillId="0" borderId="18" xfId="0" applyFont="1" applyBorder="1"/>
    <xf numFmtId="0" fontId="9" fillId="0" borderId="6" xfId="0" applyFont="1" applyBorder="1"/>
    <xf numFmtId="0" fontId="0" fillId="0" borderId="7" xfId="0" applyBorder="1" applyAlignment="1">
      <alignment horizontal="left"/>
    </xf>
    <xf numFmtId="2" fontId="1" fillId="0" borderId="7" xfId="2" applyNumberFormat="1" applyFont="1" applyBorder="1" applyAlignment="1" applyProtection="1">
      <alignment horizontal="center" vertical="center"/>
    </xf>
    <xf numFmtId="2" fontId="1" fillId="0" borderId="13" xfId="2" applyNumberFormat="1" applyFont="1" applyBorder="1" applyAlignment="1" applyProtection="1">
      <alignment horizontal="center" vertical="center"/>
    </xf>
    <xf numFmtId="2" fontId="1" fillId="0" borderId="5" xfId="2" applyNumberFormat="1" applyFont="1" applyBorder="1" applyAlignment="1" applyProtection="1">
      <alignment horizontal="center" vertical="center"/>
    </xf>
    <xf numFmtId="167" fontId="5" fillId="2" borderId="7" xfId="2" applyNumberFormat="1" applyFont="1" applyFill="1" applyBorder="1" applyProtection="1">
      <protection locked="0"/>
    </xf>
    <xf numFmtId="167" fontId="5" fillId="2" borderId="7" xfId="2" applyNumberFormat="1" applyFont="1" applyFill="1" applyBorder="1" applyAlignment="1" applyProtection="1">
      <alignment horizontal="left" vertical="center" wrapText="1"/>
      <protection locked="0"/>
    </xf>
    <xf numFmtId="167" fontId="0" fillId="0" borderId="7" xfId="0" applyNumberFormat="1" applyBorder="1" applyAlignment="1">
      <alignment horizontal="left"/>
    </xf>
    <xf numFmtId="40" fontId="0" fillId="0" borderId="0" xfId="0" applyNumberFormat="1"/>
    <xf numFmtId="44" fontId="0" fillId="0" borderId="0" xfId="0" applyNumberFormat="1"/>
    <xf numFmtId="0" fontId="15" fillId="2" borderId="7" xfId="0" applyFont="1" applyFill="1" applyBorder="1" applyAlignment="1" applyProtection="1">
      <alignment horizontal="left" vertical="center"/>
      <protection locked="0"/>
    </xf>
    <xf numFmtId="0" fontId="15" fillId="2" borderId="14" xfId="0" applyFont="1" applyFill="1" applyBorder="1" applyAlignment="1" applyProtection="1">
      <alignment horizontal="left" vertical="center"/>
      <protection locked="0"/>
    </xf>
    <xf numFmtId="0" fontId="5" fillId="2" borderId="14" xfId="0" applyFont="1" applyFill="1" applyBorder="1" applyAlignment="1" applyProtection="1">
      <alignment horizontal="left" vertical="center"/>
      <protection locked="0"/>
    </xf>
    <xf numFmtId="2" fontId="5" fillId="2" borderId="14" xfId="0" applyNumberFormat="1" applyFont="1" applyFill="1" applyBorder="1" applyAlignment="1" applyProtection="1">
      <alignment horizontal="center" vertical="center"/>
      <protection locked="0"/>
    </xf>
    <xf numFmtId="0" fontId="5" fillId="2" borderId="14" xfId="0" applyFont="1" applyFill="1" applyBorder="1" applyAlignment="1" applyProtection="1">
      <alignment horizontal="center" vertical="center"/>
      <protection locked="0"/>
    </xf>
    <xf numFmtId="0" fontId="0" fillId="3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right" vertical="center"/>
    </xf>
    <xf numFmtId="0" fontId="0" fillId="3" borderId="21" xfId="0" applyFill="1" applyBorder="1"/>
    <xf numFmtId="40" fontId="0" fillId="0" borderId="0" xfId="0" applyNumberFormat="1" applyAlignment="1">
      <alignment horizontal="right"/>
    </xf>
    <xf numFmtId="40" fontId="10" fillId="10" borderId="7" xfId="0" applyNumberFormat="1" applyFont="1" applyFill="1" applyBorder="1" applyAlignment="1">
      <alignment horizontal="center"/>
    </xf>
    <xf numFmtId="0" fontId="0" fillId="0" borderId="7" xfId="0" applyBorder="1" applyAlignment="1" applyProtection="1">
      <alignment vertical="top" wrapText="1"/>
      <protection locked="0"/>
    </xf>
    <xf numFmtId="4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 applyProtection="1">
      <alignment horizontal="center" vertical="top"/>
      <protection locked="0"/>
    </xf>
    <xf numFmtId="40" fontId="0" fillId="0" borderId="7" xfId="0" applyNumberFormat="1" applyBorder="1" applyProtection="1">
      <protection locked="0"/>
    </xf>
    <xf numFmtId="170" fontId="0" fillId="0" borderId="7" xfId="2" applyNumberFormat="1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0" fillId="0" borderId="7" xfId="0" applyBorder="1" applyAlignment="1" applyProtection="1">
      <alignment vertical="top"/>
      <protection locked="0"/>
    </xf>
    <xf numFmtId="40" fontId="0" fillId="0" borderId="7" xfId="0" applyNumberFormat="1" applyBorder="1" applyAlignment="1" applyProtection="1">
      <alignment vertical="top"/>
      <protection locked="0"/>
    </xf>
    <xf numFmtId="0" fontId="11" fillId="0" borderId="7" xfId="0" applyFont="1" applyBorder="1" applyAlignment="1" applyProtection="1">
      <alignment horizontal="center" vertical="top"/>
      <protection locked="0"/>
    </xf>
    <xf numFmtId="0" fontId="11" fillId="0" borderId="7" xfId="0" applyFont="1" applyBorder="1" applyProtection="1">
      <protection locked="0"/>
    </xf>
    <xf numFmtId="3" fontId="0" fillId="0" borderId="7" xfId="0" applyNumberFormat="1" applyBorder="1" applyAlignment="1" applyProtection="1">
      <alignment horizontal="center" vertical="top"/>
      <protection locked="0"/>
    </xf>
    <xf numFmtId="0" fontId="0" fillId="0" borderId="7" xfId="0" applyBorder="1" applyAlignment="1">
      <alignment vertical="top"/>
    </xf>
    <xf numFmtId="3" fontId="0" fillId="0" borderId="7" xfId="0" applyNumberFormat="1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7" xfId="0" applyBorder="1" applyAlignment="1">
      <alignment horizontal="right" vertical="top"/>
    </xf>
    <xf numFmtId="40" fontId="0" fillId="0" borderId="7" xfId="0" applyNumberFormat="1" applyBorder="1" applyAlignment="1">
      <alignment vertical="top"/>
    </xf>
    <xf numFmtId="0" fontId="11" fillId="0" borderId="7" xfId="0" applyFont="1" applyBorder="1" applyAlignment="1" applyProtection="1">
      <alignment vertical="top"/>
      <protection locked="0"/>
    </xf>
    <xf numFmtId="0" fontId="11" fillId="0" borderId="0" xfId="0" applyFont="1"/>
    <xf numFmtId="43" fontId="0" fillId="0" borderId="0" xfId="3" applyFont="1"/>
    <xf numFmtId="0" fontId="11" fillId="0" borderId="7" xfId="0" applyFont="1" applyBorder="1" applyAlignment="1" applyProtection="1">
      <alignment vertical="top" wrapText="1"/>
      <protection locked="0"/>
    </xf>
    <xf numFmtId="0" fontId="11" fillId="0" borderId="0" xfId="0" quotePrefix="1" applyFont="1"/>
    <xf numFmtId="0" fontId="0" fillId="0" borderId="7" xfId="0" applyBorder="1" applyAlignment="1" applyProtection="1">
      <alignment horizontal="center"/>
      <protection locked="0"/>
    </xf>
    <xf numFmtId="0" fontId="12" fillId="0" borderId="0" xfId="0" applyFont="1"/>
    <xf numFmtId="43" fontId="12" fillId="0" borderId="0" xfId="3" applyFont="1"/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right"/>
    </xf>
    <xf numFmtId="40" fontId="0" fillId="0" borderId="7" xfId="0" applyNumberFormat="1" applyBorder="1"/>
    <xf numFmtId="0" fontId="11" fillId="0" borderId="7" xfId="0" applyFont="1" applyBorder="1" applyAlignment="1" applyProtection="1">
      <alignment wrapText="1"/>
      <protection locked="0"/>
    </xf>
    <xf numFmtId="171" fontId="0" fillId="0" borderId="7" xfId="0" applyNumberFormat="1" applyBorder="1" applyAlignment="1" applyProtection="1">
      <alignment vertical="top"/>
      <protection locked="0"/>
    </xf>
    <xf numFmtId="171" fontId="0" fillId="0" borderId="7" xfId="0" applyNumberFormat="1" applyBorder="1" applyProtection="1">
      <protection locked="0"/>
    </xf>
    <xf numFmtId="0" fontId="0" fillId="0" borderId="7" xfId="0" applyBorder="1" applyAlignment="1" applyProtection="1">
      <alignment wrapText="1"/>
      <protection locked="0"/>
    </xf>
    <xf numFmtId="40" fontId="10" fillId="10" borderId="7" xfId="0" applyNumberFormat="1" applyFont="1" applyFill="1" applyBorder="1"/>
    <xf numFmtId="0" fontId="0" fillId="10" borderId="7" xfId="0" applyFill="1" applyBorder="1"/>
    <xf numFmtId="9" fontId="0" fillId="3" borderId="2" xfId="37" applyFont="1" applyFill="1" applyBorder="1" applyAlignment="1">
      <alignment horizontal="right" vertical="center"/>
    </xf>
    <xf numFmtId="0" fontId="0" fillId="3" borderId="5" xfId="0" applyFill="1" applyBorder="1" applyAlignment="1">
      <alignment horizontal="right" vertical="center"/>
    </xf>
    <xf numFmtId="9" fontId="0" fillId="3" borderId="5" xfId="37" applyFont="1" applyFill="1" applyBorder="1" applyAlignment="1">
      <alignment horizontal="right" vertical="center"/>
    </xf>
    <xf numFmtId="44" fontId="0" fillId="3" borderId="2" xfId="0" applyNumberFormat="1" applyFill="1" applyBorder="1"/>
    <xf numFmtId="44" fontId="0" fillId="3" borderId="0" xfId="0" applyNumberFormat="1" applyFill="1"/>
    <xf numFmtId="44" fontId="0" fillId="3" borderId="5" xfId="0" applyNumberFormat="1" applyFill="1" applyBorder="1"/>
    <xf numFmtId="0" fontId="16" fillId="0" borderId="1" xfId="0" applyFont="1" applyBorder="1"/>
    <xf numFmtId="0" fontId="16" fillId="0" borderId="2" xfId="0" applyFont="1" applyBorder="1"/>
    <xf numFmtId="0" fontId="16" fillId="0" borderId="2" xfId="0" applyFont="1" applyBorder="1" applyAlignment="1">
      <alignment horizontal="right" vertical="center"/>
    </xf>
    <xf numFmtId="0" fontId="16" fillId="0" borderId="3" xfId="0" applyFont="1" applyBorder="1"/>
    <xf numFmtId="0" fontId="16" fillId="0" borderId="0" xfId="0" applyFont="1"/>
    <xf numFmtId="0" fontId="16" fillId="0" borderId="4" xfId="0" applyFont="1" applyBorder="1"/>
    <xf numFmtId="0" fontId="16" fillId="0" borderId="0" xfId="0" applyFont="1" applyAlignment="1">
      <alignment horizontal="right" vertical="center"/>
    </xf>
    <xf numFmtId="14" fontId="16" fillId="0" borderId="0" xfId="0" applyNumberFormat="1" applyFont="1" applyAlignment="1">
      <alignment horizontal="center" vertical="center"/>
    </xf>
    <xf numFmtId="0" fontId="16" fillId="0" borderId="6" xfId="0" applyFont="1" applyBorder="1"/>
    <xf numFmtId="0" fontId="17" fillId="0" borderId="0" xfId="0" applyFont="1"/>
    <xf numFmtId="0" fontId="17" fillId="5" borderId="7" xfId="0" applyFont="1" applyFill="1" applyBorder="1"/>
    <xf numFmtId="0" fontId="16" fillId="0" borderId="7" xfId="0" applyFont="1" applyBorder="1"/>
    <xf numFmtId="0" fontId="18" fillId="4" borderId="7" xfId="0" applyFont="1" applyFill="1" applyBorder="1"/>
    <xf numFmtId="0" fontId="16" fillId="6" borderId="7" xfId="0" applyFont="1" applyFill="1" applyBorder="1"/>
    <xf numFmtId="0" fontId="19" fillId="0" borderId="0" xfId="0" applyFont="1" applyAlignment="1">
      <alignment horizontal="right" vertical="center"/>
    </xf>
    <xf numFmtId="0" fontId="16" fillId="7" borderId="7" xfId="0" applyFont="1" applyFill="1" applyBorder="1"/>
    <xf numFmtId="0" fontId="16" fillId="8" borderId="7" xfId="0" applyFont="1" applyFill="1" applyBorder="1"/>
    <xf numFmtId="16" fontId="16" fillId="0" borderId="0" xfId="0" applyNumberFormat="1" applyFont="1"/>
    <xf numFmtId="0" fontId="16" fillId="9" borderId="7" xfId="0" applyFont="1" applyFill="1" applyBorder="1"/>
    <xf numFmtId="0" fontId="16" fillId="0" borderId="11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11" xfId="0" applyFont="1" applyBorder="1" applyAlignment="1">
      <alignment vertical="center" wrapText="1"/>
    </xf>
    <xf numFmtId="0" fontId="16" fillId="0" borderId="1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 wrapText="1"/>
    </xf>
    <xf numFmtId="166" fontId="16" fillId="3" borderId="7" xfId="0" applyNumberFormat="1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/>
    </xf>
    <xf numFmtId="43" fontId="20" fillId="2" borderId="7" xfId="3" applyFont="1" applyFill="1" applyBorder="1" applyAlignment="1" applyProtection="1">
      <alignment vertical="center"/>
      <protection locked="0"/>
    </xf>
    <xf numFmtId="0" fontId="16" fillId="2" borderId="7" xfId="0" applyFont="1" applyFill="1" applyBorder="1" applyProtection="1">
      <protection locked="0"/>
    </xf>
    <xf numFmtId="43" fontId="16" fillId="2" borderId="7" xfId="1" applyFont="1" applyFill="1" applyBorder="1" applyProtection="1">
      <protection locked="0"/>
    </xf>
    <xf numFmtId="2" fontId="16" fillId="2" borderId="7" xfId="1" applyNumberFormat="1" applyFont="1" applyFill="1" applyBorder="1" applyAlignment="1" applyProtection="1">
      <alignment horizontal="center" vertical="center"/>
      <protection locked="0"/>
    </xf>
    <xf numFmtId="44" fontId="16" fillId="0" borderId="7" xfId="2" applyFont="1" applyBorder="1" applyAlignment="1" applyProtection="1">
      <alignment horizontal="center" vertical="center"/>
    </xf>
    <xf numFmtId="43" fontId="16" fillId="0" borderId="0" xfId="0" applyNumberFormat="1" applyFont="1"/>
    <xf numFmtId="0" fontId="16" fillId="0" borderId="0" xfId="0" applyFont="1" applyAlignment="1">
      <alignment horizontal="left"/>
    </xf>
    <xf numFmtId="44" fontId="16" fillId="0" borderId="0" xfId="2" applyFont="1" applyBorder="1" applyAlignment="1" applyProtection="1">
      <alignment horizontal="right" vertical="center"/>
    </xf>
    <xf numFmtId="44" fontId="16" fillId="0" borderId="0" xfId="2" applyFont="1" applyBorder="1" applyProtection="1"/>
    <xf numFmtId="2" fontId="16" fillId="0" borderId="0" xfId="1" applyNumberFormat="1" applyFont="1" applyBorder="1" applyAlignment="1" applyProtection="1">
      <alignment horizontal="center" vertical="center"/>
    </xf>
    <xf numFmtId="0" fontId="16" fillId="0" borderId="24" xfId="0" applyFont="1" applyBorder="1"/>
    <xf numFmtId="44" fontId="16" fillId="0" borderId="24" xfId="2" applyFont="1" applyBorder="1" applyAlignment="1" applyProtection="1">
      <alignment horizontal="center" vertical="center"/>
    </xf>
    <xf numFmtId="0" fontId="21" fillId="0" borderId="0" xfId="0" applyFont="1" applyAlignment="1">
      <alignment horizontal="left" vertical="top" wrapText="1"/>
    </xf>
    <xf numFmtId="44" fontId="16" fillId="0" borderId="0" xfId="2" applyFont="1" applyBorder="1" applyAlignment="1" applyProtection="1">
      <alignment horizontal="center" vertical="center"/>
    </xf>
    <xf numFmtId="0" fontId="16" fillId="0" borderId="8" xfId="0" applyFont="1" applyBorder="1"/>
    <xf numFmtId="0" fontId="16" fillId="0" borderId="9" xfId="0" applyFont="1" applyBorder="1"/>
    <xf numFmtId="0" fontId="16" fillId="0" borderId="9" xfId="0" applyFont="1" applyBorder="1" applyAlignment="1">
      <alignment horizontal="right" vertical="center"/>
    </xf>
    <xf numFmtId="0" fontId="16" fillId="0" borderId="10" xfId="0" applyFont="1" applyBorder="1"/>
    <xf numFmtId="169" fontId="16" fillId="0" borderId="0" xfId="0" applyNumberFormat="1" applyFont="1"/>
    <xf numFmtId="0" fontId="0" fillId="0" borderId="0" xfId="0" applyAlignment="1">
      <alignment horizontal="center"/>
    </xf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0" fontId="0" fillId="0" borderId="7" xfId="0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left" vertical="center"/>
      <protection locked="0"/>
    </xf>
    <xf numFmtId="0" fontId="10" fillId="10" borderId="7" xfId="0" applyFont="1" applyFill="1" applyBorder="1"/>
    <xf numFmtId="0" fontId="0" fillId="0" borderId="7" xfId="0" applyBorder="1"/>
    <xf numFmtId="0" fontId="10" fillId="10" borderId="7" xfId="0" applyFont="1" applyFill="1" applyBorder="1" applyAlignment="1">
      <alignment horizontal="center"/>
    </xf>
    <xf numFmtId="14" fontId="0" fillId="2" borderId="11" xfId="0" applyNumberFormat="1" applyFill="1" applyBorder="1" applyAlignment="1" applyProtection="1">
      <alignment horizontal="center"/>
      <protection locked="0"/>
    </xf>
    <xf numFmtId="14" fontId="0" fillId="2" borderId="12" xfId="0" applyNumberForma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4" fillId="2" borderId="19" xfId="0" applyFont="1" applyFill="1" applyBorder="1" applyAlignment="1" applyProtection="1">
      <alignment horizontal="left" vertical="center" wrapText="1"/>
      <protection locked="0"/>
    </xf>
    <xf numFmtId="0" fontId="4" fillId="2" borderId="13" xfId="0" applyFont="1" applyFill="1" applyBorder="1" applyAlignment="1" applyProtection="1">
      <alignment horizontal="left" vertical="center" wrapText="1"/>
      <protection locked="0"/>
    </xf>
    <xf numFmtId="0" fontId="4" fillId="2" borderId="20" xfId="0" applyFont="1" applyFill="1" applyBorder="1" applyAlignment="1" applyProtection="1">
      <alignment horizontal="left" vertical="center" wrapText="1"/>
      <protection locked="0"/>
    </xf>
    <xf numFmtId="0" fontId="4" fillId="2" borderId="18" xfId="0" applyFont="1" applyFill="1" applyBorder="1" applyAlignment="1" applyProtection="1">
      <alignment horizontal="left" vertical="center" wrapText="1"/>
      <protection locked="0"/>
    </xf>
    <xf numFmtId="0" fontId="4" fillId="2" borderId="0" xfId="0" applyFont="1" applyFill="1" applyAlignment="1" applyProtection="1">
      <alignment horizontal="left" vertical="center" wrapText="1"/>
      <protection locked="0"/>
    </xf>
    <xf numFmtId="0" fontId="4" fillId="2" borderId="21" xfId="0" applyFont="1" applyFill="1" applyBorder="1" applyAlignment="1" applyProtection="1">
      <alignment horizontal="left" vertical="center" wrapText="1"/>
      <protection locked="0"/>
    </xf>
    <xf numFmtId="0" fontId="4" fillId="2" borderId="22" xfId="0" applyFont="1" applyFill="1" applyBorder="1" applyAlignment="1" applyProtection="1">
      <alignment horizontal="left" vertical="center" wrapText="1"/>
      <protection locked="0"/>
    </xf>
    <xf numFmtId="0" fontId="4" fillId="2" borderId="5" xfId="0" applyFont="1" applyFill="1" applyBorder="1" applyAlignment="1" applyProtection="1">
      <alignment horizontal="left" vertical="center" wrapText="1"/>
      <protection locked="0"/>
    </xf>
    <xf numFmtId="0" fontId="4" fillId="2" borderId="23" xfId="0" applyFont="1" applyFill="1" applyBorder="1" applyAlignment="1" applyProtection="1">
      <alignment horizontal="left" vertical="center" wrapText="1"/>
      <protection locked="0"/>
    </xf>
    <xf numFmtId="0" fontId="0" fillId="2" borderId="11" xfId="0" applyFill="1" applyBorder="1" applyAlignment="1" applyProtection="1">
      <alignment horizontal="left"/>
      <protection locked="0"/>
    </xf>
    <xf numFmtId="0" fontId="0" fillId="2" borderId="17" xfId="0" applyFill="1" applyBorder="1" applyAlignment="1" applyProtection="1">
      <alignment horizontal="left"/>
      <protection locked="0"/>
    </xf>
    <xf numFmtId="0" fontId="0" fillId="2" borderId="12" xfId="0" applyFill="1" applyBorder="1" applyAlignment="1" applyProtection="1">
      <alignment horizontal="left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0" fillId="2" borderId="17" xfId="0" applyFill="1" applyBorder="1" applyAlignment="1" applyProtection="1">
      <alignment horizontal="left" vertical="center" wrapText="1"/>
      <protection locked="0"/>
    </xf>
    <xf numFmtId="0" fontId="0" fillId="2" borderId="12" xfId="0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/>
    </xf>
    <xf numFmtId="0" fontId="10" fillId="2" borderId="11" xfId="0" applyFont="1" applyFill="1" applyBorder="1" applyAlignment="1" applyProtection="1">
      <alignment horizontal="left"/>
      <protection locked="0"/>
    </xf>
    <xf numFmtId="0" fontId="10" fillId="2" borderId="17" xfId="0" applyFont="1" applyFill="1" applyBorder="1" applyAlignment="1" applyProtection="1">
      <alignment horizontal="left"/>
      <protection locked="0"/>
    </xf>
    <xf numFmtId="0" fontId="10" fillId="2" borderId="12" xfId="0" applyFont="1" applyFill="1" applyBorder="1" applyAlignment="1" applyProtection="1">
      <alignment horizontal="left"/>
      <protection locked="0"/>
    </xf>
    <xf numFmtId="0" fontId="5" fillId="2" borderId="11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2" borderId="11" xfId="0" applyFont="1" applyFill="1" applyBorder="1" applyAlignment="1" applyProtection="1">
      <alignment horizontal="left"/>
      <protection locked="0"/>
    </xf>
    <xf numFmtId="0" fontId="5" fillId="2" borderId="12" xfId="0" applyFont="1" applyFill="1" applyBorder="1" applyAlignment="1" applyProtection="1">
      <alignment horizontal="left"/>
      <protection locked="0"/>
    </xf>
    <xf numFmtId="0" fontId="0" fillId="0" borderId="1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5" fillId="2" borderId="11" xfId="0" applyFont="1" applyFill="1" applyBorder="1" applyAlignment="1" applyProtection="1">
      <alignment horizontal="left" vertical="center"/>
      <protection locked="0"/>
    </xf>
    <xf numFmtId="0" fontId="5" fillId="2" borderId="17" xfId="0" applyFont="1" applyFill="1" applyBorder="1" applyAlignment="1" applyProtection="1">
      <alignment horizontal="left" vertical="center"/>
      <protection locked="0"/>
    </xf>
    <xf numFmtId="0" fontId="5" fillId="2" borderId="12" xfId="0" applyFont="1" applyFill="1" applyBorder="1" applyAlignment="1" applyProtection="1">
      <alignment horizontal="left" vertical="center"/>
      <protection locked="0"/>
    </xf>
    <xf numFmtId="44" fontId="5" fillId="2" borderId="11" xfId="2" applyFont="1" applyFill="1" applyBorder="1" applyAlignment="1" applyProtection="1">
      <alignment horizontal="left" vertical="center"/>
      <protection locked="0"/>
    </xf>
    <xf numFmtId="44" fontId="5" fillId="2" borderId="12" xfId="2" applyFont="1" applyFill="1" applyBorder="1" applyAlignment="1" applyProtection="1">
      <alignment horizontal="left" vertical="center"/>
      <protection locked="0"/>
    </xf>
    <xf numFmtId="0" fontId="5" fillId="2" borderId="19" xfId="0" applyFont="1" applyFill="1" applyBorder="1" applyAlignment="1" applyProtection="1">
      <alignment horizontal="left" vertical="center"/>
      <protection locked="0"/>
    </xf>
    <xf numFmtId="0" fontId="5" fillId="2" borderId="13" xfId="0" applyFont="1" applyFill="1" applyBorder="1" applyAlignment="1" applyProtection="1">
      <alignment horizontal="left" vertical="center"/>
      <protection locked="0"/>
    </xf>
    <xf numFmtId="0" fontId="5" fillId="2" borderId="20" xfId="0" applyFont="1" applyFill="1" applyBorder="1" applyAlignment="1" applyProtection="1">
      <alignment horizontal="left" vertical="center"/>
      <protection locked="0"/>
    </xf>
    <xf numFmtId="43" fontId="5" fillId="2" borderId="14" xfId="1" applyFont="1" applyFill="1" applyBorder="1" applyAlignment="1" applyProtection="1">
      <alignment horizontal="right" vertical="center"/>
      <protection locked="0"/>
    </xf>
    <xf numFmtId="44" fontId="5" fillId="2" borderId="17" xfId="2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44" fontId="0" fillId="0" borderId="11" xfId="2" applyFont="1" applyBorder="1" applyAlignment="1" applyProtection="1">
      <alignment horizontal="right" vertical="center"/>
    </xf>
    <xf numFmtId="44" fontId="0" fillId="0" borderId="12" xfId="2" applyFont="1" applyBorder="1" applyAlignment="1" applyProtection="1">
      <alignment horizontal="right" vertical="center"/>
    </xf>
    <xf numFmtId="44" fontId="5" fillId="2" borderId="11" xfId="2" applyFont="1" applyFill="1" applyBorder="1" applyAlignment="1" applyProtection="1">
      <alignment vertical="center"/>
      <protection locked="0"/>
    </xf>
    <xf numFmtId="44" fontId="5" fillId="2" borderId="12" xfId="2" applyFont="1" applyFill="1" applyBorder="1" applyAlignment="1" applyProtection="1">
      <alignment vertical="center"/>
      <protection locked="0"/>
    </xf>
    <xf numFmtId="14" fontId="0" fillId="3" borderId="0" xfId="0" applyNumberFormat="1" applyFill="1" applyAlignment="1">
      <alignment horizontal="center" vertical="center"/>
    </xf>
    <xf numFmtId="0" fontId="5" fillId="2" borderId="7" xfId="0" applyFont="1" applyFill="1" applyBorder="1" applyAlignment="1" applyProtection="1">
      <alignment horizontal="left" vertical="center"/>
      <protection locked="0"/>
    </xf>
    <xf numFmtId="44" fontId="5" fillId="2" borderId="7" xfId="2" applyFont="1" applyFill="1" applyBorder="1" applyAlignment="1" applyProtection="1">
      <alignment horizontal="right" vertical="center"/>
      <protection locked="0"/>
    </xf>
    <xf numFmtId="44" fontId="0" fillId="0" borderId="7" xfId="2" applyFont="1" applyBorder="1" applyAlignment="1" applyProtection="1">
      <alignment horizontal="right" vertical="center"/>
    </xf>
    <xf numFmtId="43" fontId="5" fillId="2" borderId="11" xfId="1" applyFont="1" applyFill="1" applyBorder="1" applyAlignment="1" applyProtection="1">
      <alignment horizontal="right" vertical="center"/>
      <protection locked="0"/>
    </xf>
    <xf numFmtId="43" fontId="5" fillId="2" borderId="12" xfId="1" applyFont="1" applyFill="1" applyBorder="1" applyAlignment="1" applyProtection="1">
      <alignment horizontal="right" vertical="center"/>
      <protection locked="0"/>
    </xf>
    <xf numFmtId="44" fontId="5" fillId="2" borderId="11" xfId="2" applyFont="1" applyFill="1" applyBorder="1" applyAlignment="1" applyProtection="1">
      <alignment horizontal="right" vertical="center"/>
      <protection locked="0"/>
    </xf>
    <xf numFmtId="44" fontId="5" fillId="2" borderId="12" xfId="2" applyFont="1" applyFill="1" applyBorder="1" applyAlignment="1" applyProtection="1">
      <alignment horizontal="right" vertical="center"/>
      <protection locked="0"/>
    </xf>
    <xf numFmtId="44" fontId="0" fillId="0" borderId="14" xfId="2" applyFont="1" applyBorder="1" applyAlignment="1" applyProtection="1">
      <alignment horizontal="right" vertical="center"/>
    </xf>
    <xf numFmtId="44" fontId="0" fillId="3" borderId="15" xfId="2" applyFont="1" applyFill="1" applyBorder="1" applyAlignment="1" applyProtection="1">
      <alignment horizontal="center" vertical="center"/>
    </xf>
    <xf numFmtId="44" fontId="0" fillId="3" borderId="16" xfId="2" applyFont="1" applyFill="1" applyBorder="1" applyAlignment="1" applyProtection="1">
      <alignment horizontal="center" vertical="center"/>
    </xf>
    <xf numFmtId="0" fontId="15" fillId="2" borderId="11" xfId="0" applyFont="1" applyFill="1" applyBorder="1" applyAlignment="1" applyProtection="1">
      <alignment horizontal="left" vertical="center"/>
      <protection locked="0"/>
    </xf>
    <xf numFmtId="0" fontId="15" fillId="2" borderId="17" xfId="0" applyFont="1" applyFill="1" applyBorder="1" applyAlignment="1" applyProtection="1">
      <alignment horizontal="left" vertical="center"/>
      <protection locked="0"/>
    </xf>
    <xf numFmtId="0" fontId="15" fillId="2" borderId="12" xfId="0" applyFont="1" applyFill="1" applyBorder="1" applyAlignment="1" applyProtection="1">
      <alignment horizontal="left" vertical="center"/>
      <protection locked="0"/>
    </xf>
    <xf numFmtId="43" fontId="5" fillId="2" borderId="7" xfId="1" applyFont="1" applyFill="1" applyBorder="1" applyAlignment="1" applyProtection="1">
      <alignment horizontal="right" vertical="center"/>
      <protection locked="0"/>
    </xf>
    <xf numFmtId="44" fontId="0" fillId="3" borderId="15" xfId="2" applyFont="1" applyFill="1" applyBorder="1" applyAlignment="1" applyProtection="1">
      <alignment horizontal="left" vertical="center"/>
    </xf>
    <xf numFmtId="44" fontId="0" fillId="3" borderId="16" xfId="2" applyFont="1" applyFill="1" applyBorder="1" applyAlignment="1" applyProtection="1">
      <alignment horizontal="left" vertical="center"/>
    </xf>
    <xf numFmtId="44" fontId="0" fillId="0" borderId="11" xfId="2" applyFont="1" applyBorder="1" applyAlignment="1" applyProtection="1">
      <alignment horizontal="center" vertical="center"/>
    </xf>
    <xf numFmtId="44" fontId="0" fillId="0" borderId="12" xfId="2" applyFont="1" applyBorder="1" applyAlignment="1" applyProtection="1">
      <alignment horizontal="center" vertical="center"/>
    </xf>
    <xf numFmtId="0" fontId="10" fillId="10" borderId="7" xfId="0" applyFont="1" applyFill="1" applyBorder="1" applyAlignment="1">
      <alignment horizontal="right"/>
    </xf>
    <xf numFmtId="0" fontId="10" fillId="10" borderId="7" xfId="0" applyFont="1" applyFill="1" applyBorder="1" applyAlignment="1">
      <alignment horizontal="center"/>
    </xf>
    <xf numFmtId="0" fontId="0" fillId="0" borderId="7" xfId="0" applyBorder="1" applyAlignment="1"/>
    <xf numFmtId="0" fontId="10" fillId="10" borderId="7" xfId="0" applyFont="1" applyFill="1" applyBorder="1" applyAlignment="1"/>
    <xf numFmtId="0" fontId="0" fillId="0" borderId="11" xfId="0" applyBorder="1" applyAlignment="1"/>
    <xf numFmtId="0" fontId="0" fillId="0" borderId="17" xfId="0" applyBorder="1" applyAlignment="1"/>
    <xf numFmtId="0" fontId="0" fillId="0" borderId="12" xfId="0" applyBorder="1" applyAlignment="1"/>
  </cellXfs>
  <cellStyles count="38">
    <cellStyle name="Comma" xfId="1" builtinId="3"/>
    <cellStyle name="Comma 2" xfId="15" xr:uid="{76DB636C-9D64-4BAF-9676-47DCCFA77ECD}"/>
    <cellStyle name="Comma 2 2" xfId="3" xr:uid="{759548D7-5248-413E-A16A-04334DCBF186}"/>
    <cellStyle name="Currency" xfId="2" builtinId="4"/>
    <cellStyle name="Currency 10 10 2" xfId="36" xr:uid="{521765A1-0895-4314-B0FC-0533B1B981A6}"/>
    <cellStyle name="Currency 2" xfId="8" xr:uid="{9C37DA7B-E510-4B3D-8770-AB6B2ED7638D}"/>
    <cellStyle name="Currency 2 2" xfId="12" xr:uid="{7538DB02-9C29-4441-BECA-2C5596030D17}"/>
    <cellStyle name="Currency 2 2 2" xfId="28" xr:uid="{D453AF6A-FDAE-4423-B5AF-B84B15668775}"/>
    <cellStyle name="Currency 3" xfId="10" xr:uid="{EAB3AE7F-5D26-45D8-B9C8-DCD9FE886492}"/>
    <cellStyle name="Currency 3 2" xfId="26" xr:uid="{51D97226-0F90-4FF9-8B9E-ED526E7690A2}"/>
    <cellStyle name="Currency 4" xfId="14" xr:uid="{7B204342-0E1B-41E8-8944-6BB60DCDA683}"/>
    <cellStyle name="Currency 5" xfId="23" xr:uid="{9207A3EF-6B8A-46BE-B32A-61EA3CB92BB8}"/>
    <cellStyle name="Currency 6" xfId="5" xr:uid="{18A6D4A1-C914-41A0-88F4-B614C09A4CAA}"/>
    <cellStyle name="Currency 8" xfId="34" xr:uid="{FE330ECB-B370-4BBC-860F-ACAE5AEB972E}"/>
    <cellStyle name="Normal" xfId="0" builtinId="0"/>
    <cellStyle name="Normal 10" xfId="35" xr:uid="{8612458D-40E7-47BA-81D3-F7A6A3B77E22}"/>
    <cellStyle name="Normal 2" xfId="7" xr:uid="{372DDFDB-9D83-4907-AFDC-5506398F15A7}"/>
    <cellStyle name="Normal 2 2" xfId="11" xr:uid="{3D9E5D73-5631-4188-9B3A-5DB6EEE3AE79}"/>
    <cellStyle name="Normal 2 2 2" xfId="27" xr:uid="{8A20D60A-D261-4B0C-964F-876A89EA0A93}"/>
    <cellStyle name="Normal 3" xfId="9" xr:uid="{EF333E56-D77C-4DA0-A336-C21405381E95}"/>
    <cellStyle name="Normal 3 2" xfId="25" xr:uid="{B2DBBBBB-01FD-4DAB-B33B-FA0437865507}"/>
    <cellStyle name="Normal 32" xfId="33" xr:uid="{669658B6-ADE3-4C73-B7EA-75EF91F9316C}"/>
    <cellStyle name="Normal 4" xfId="6" xr:uid="{81F34CAA-A910-4A4A-A075-3422A3925204}"/>
    <cellStyle name="Normal 4 2" xfId="24" xr:uid="{16AE3051-902D-4D5C-9AF4-30AD2B59B679}"/>
    <cellStyle name="Normal 5" xfId="13" xr:uid="{1E5FB586-F63C-4434-B5D5-FCF236ADC340}"/>
    <cellStyle name="Normal 6" xfId="18" xr:uid="{5F8B4BA8-CB92-457D-A422-E532EA69B509}"/>
    <cellStyle name="Normal 6 2" xfId="31" xr:uid="{74AA58F7-1B8B-433D-8777-B5A1C60E6678}"/>
    <cellStyle name="Normal 7" xfId="21" xr:uid="{AFE50D57-A15D-40D0-854A-6F652934B65A}"/>
    <cellStyle name="Normal 8" xfId="4" xr:uid="{2534F913-A6E3-4B7B-AE37-F470426ED619}"/>
    <cellStyle name="Percent" xfId="37" builtinId="5"/>
    <cellStyle name="Percent 2" xfId="16" xr:uid="{F8C28D54-D8C4-4A74-A108-C3353B2472D1}"/>
    <cellStyle name="Percent 2 2" xfId="29" xr:uid="{2502639B-0055-4A5C-8412-CA9E91D5620B}"/>
    <cellStyle name="Percent 3" xfId="17" xr:uid="{3B237A67-5BC6-402F-B5A2-3697CBA5D62A}"/>
    <cellStyle name="Percent 3 2" xfId="30" xr:uid="{2203C0E8-ED56-4614-9DDE-E6722E07423C}"/>
    <cellStyle name="Percent 4" xfId="19" xr:uid="{95299248-D15A-4E30-8EB1-2E0A70B7125C}"/>
    <cellStyle name="Percent 4 2" xfId="32" xr:uid="{F56E7744-91C9-4572-B6A5-CC53BC596B24}"/>
    <cellStyle name="Percent 5" xfId="22" xr:uid="{4D0A1CA8-F90B-4D3A-91A0-FA1406EA8AD8}"/>
    <cellStyle name="Percent 6" xfId="20" xr:uid="{C13F874C-695C-480B-A270-E9E01C35FD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30</xdr:row>
      <xdr:rowOff>190499</xdr:rowOff>
    </xdr:from>
    <xdr:to>
      <xdr:col>13</xdr:col>
      <xdr:colOff>523875</xdr:colOff>
      <xdr:row>51</xdr:row>
      <xdr:rowOff>28575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18059A-C772-4C9B-ABCC-955885124F8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499"/>
          <a:ext cx="7839076" cy="38385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53</xdr:row>
      <xdr:rowOff>0</xdr:rowOff>
    </xdr:from>
    <xdr:to>
      <xdr:col>14</xdr:col>
      <xdr:colOff>323850</xdr:colOff>
      <xdr:row>78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8B7301-1550-4AC8-A69F-DDD1856F5F91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4381500"/>
          <a:ext cx="8248651" cy="49149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80</xdr:row>
      <xdr:rowOff>160020</xdr:rowOff>
    </xdr:from>
    <xdr:to>
      <xdr:col>12</xdr:col>
      <xdr:colOff>76200</xdr:colOff>
      <xdr:row>99</xdr:row>
      <xdr:rowOff>70485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8267C18-ECDD-4478-9122-DD70623EFA53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5440" y="9304020"/>
          <a:ext cx="5775960" cy="33851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</xdr:rowOff>
    </xdr:from>
    <xdr:to>
      <xdr:col>18</xdr:col>
      <xdr:colOff>9525</xdr:colOff>
      <xdr:row>27</xdr:row>
      <xdr:rowOff>75785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FF2B66-86BD-E1E5-B145-ADEF5289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81001"/>
          <a:ext cx="10372725" cy="48382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38100</xdr:rowOff>
    </xdr:from>
    <xdr:to>
      <xdr:col>0</xdr:col>
      <xdr:colOff>1943735</xdr:colOff>
      <xdr:row>2</xdr:row>
      <xdr:rowOff>75280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724937-0518-4AB7-8BA7-00CD5D38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38100"/>
          <a:ext cx="1914525" cy="421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EFC7-EE60-45EA-806A-69149B8FFE39}">
  <sheetPr>
    <pageSetUpPr fitToPage="1"/>
  </sheetPr>
  <dimension ref="A1:I58"/>
  <sheetViews>
    <sheetView tabSelected="1" workbookViewId="0">
      <selection activeCell="C9" sqref="C9:F9"/>
    </sheetView>
  </sheetViews>
  <sheetFormatPr defaultColWidth="8.85546875" defaultRowHeight="15"/>
  <cols>
    <col min="1" max="1" width="9" customWidth="1"/>
    <col min="2" max="2" width="23.28515625" customWidth="1"/>
    <col min="3" max="3" width="36.42578125" customWidth="1"/>
    <col min="4" max="4" width="15.5703125" style="13" customWidth="1"/>
    <col min="5" max="5" width="16.7109375" customWidth="1"/>
    <col min="6" max="6" width="14.7109375" customWidth="1"/>
    <col min="7" max="7" width="9.7109375" customWidth="1"/>
    <col min="8" max="8" width="4.42578125" customWidth="1"/>
    <col min="9" max="9" width="11.5703125" hidden="1" customWidth="1"/>
  </cols>
  <sheetData>
    <row r="1" spans="1:9">
      <c r="A1" s="8"/>
      <c r="B1" s="9"/>
      <c r="C1" s="9"/>
      <c r="D1" s="10"/>
      <c r="E1" s="9"/>
      <c r="F1" s="9"/>
      <c r="G1" s="11"/>
    </row>
    <row r="2" spans="1:9">
      <c r="A2" s="12"/>
      <c r="D2" s="13" t="s">
        <v>0</v>
      </c>
      <c r="E2" s="2">
        <v>45140</v>
      </c>
      <c r="F2" s="81"/>
      <c r="G2" s="82"/>
    </row>
    <row r="3" spans="1:9">
      <c r="A3" s="12"/>
      <c r="E3" s="15"/>
      <c r="G3" s="14"/>
    </row>
    <row r="4" spans="1:9">
      <c r="A4" s="12"/>
      <c r="D4" s="13" t="s">
        <v>1</v>
      </c>
      <c r="E4" s="3"/>
      <c r="G4" s="14"/>
    </row>
    <row r="5" spans="1:9">
      <c r="A5" s="12"/>
      <c r="G5" s="14"/>
    </row>
    <row r="6" spans="1:9" ht="20.25" customHeight="1">
      <c r="A6" s="12"/>
      <c r="B6" s="16"/>
      <c r="C6" s="220" t="s">
        <v>2</v>
      </c>
      <c r="D6" s="220"/>
      <c r="E6" s="220"/>
      <c r="F6" s="220"/>
      <c r="G6" s="14"/>
    </row>
    <row r="7" spans="1:9">
      <c r="A7" s="12"/>
      <c r="G7" s="14"/>
    </row>
    <row r="8" spans="1:9">
      <c r="A8" s="12"/>
      <c r="G8" s="14"/>
    </row>
    <row r="9" spans="1:9">
      <c r="A9" s="12"/>
      <c r="B9" t="s">
        <v>3</v>
      </c>
      <c r="C9" s="214" t="s">
        <v>4</v>
      </c>
      <c r="D9" s="215"/>
      <c r="E9" s="215"/>
      <c r="F9" s="216"/>
      <c r="G9" s="14"/>
    </row>
    <row r="10" spans="1:9">
      <c r="A10" s="12"/>
      <c r="G10" s="14"/>
    </row>
    <row r="11" spans="1:9">
      <c r="A11" s="12"/>
      <c r="G11" s="14"/>
    </row>
    <row r="12" spans="1:9">
      <c r="A12" s="12"/>
      <c r="B12" t="s">
        <v>5</v>
      </c>
      <c r="C12" s="214" t="s">
        <v>6</v>
      </c>
      <c r="D12" s="215"/>
      <c r="E12" s="215"/>
      <c r="F12" s="216"/>
      <c r="G12" s="14"/>
    </row>
    <row r="13" spans="1:9">
      <c r="A13" s="12"/>
      <c r="C13" s="214" t="s">
        <v>7</v>
      </c>
      <c r="D13" s="215"/>
      <c r="E13" s="215"/>
      <c r="F13" s="216"/>
      <c r="G13" s="14"/>
      <c r="I13" s="91" t="e">
        <f>#REF!*0.65</f>
        <v>#REF!</v>
      </c>
    </row>
    <row r="14" spans="1:9">
      <c r="A14" s="12"/>
      <c r="G14" s="14"/>
    </row>
    <row r="15" spans="1:9">
      <c r="A15" s="12"/>
      <c r="G15" s="14"/>
    </row>
    <row r="16" spans="1:9">
      <c r="A16" s="12"/>
      <c r="B16" t="s">
        <v>8</v>
      </c>
      <c r="C16" s="221" t="s">
        <v>9</v>
      </c>
      <c r="D16" s="222"/>
      <c r="E16" s="222"/>
      <c r="F16" s="223"/>
      <c r="G16" s="14"/>
    </row>
    <row r="17" spans="1:7">
      <c r="A17" s="12"/>
      <c r="G17" s="14"/>
    </row>
    <row r="18" spans="1:7">
      <c r="A18" s="12"/>
      <c r="G18" s="14"/>
    </row>
    <row r="19" spans="1:7">
      <c r="A19" s="12"/>
      <c r="B19" t="s">
        <v>10</v>
      </c>
      <c r="C19" s="214" t="s">
        <v>11</v>
      </c>
      <c r="D19" s="215"/>
      <c r="E19" s="215"/>
      <c r="F19" s="216"/>
      <c r="G19" s="14"/>
    </row>
    <row r="20" spans="1:7">
      <c r="A20" s="12"/>
      <c r="C20" s="214"/>
      <c r="D20" s="215"/>
      <c r="E20" s="215"/>
      <c r="F20" s="216"/>
      <c r="G20" s="14"/>
    </row>
    <row r="21" spans="1:7">
      <c r="A21" s="12"/>
      <c r="G21" s="14"/>
    </row>
    <row r="22" spans="1:7">
      <c r="A22" s="12"/>
      <c r="G22" s="14"/>
    </row>
    <row r="23" spans="1:7">
      <c r="A23" s="12"/>
      <c r="C23" s="189" t="s">
        <v>12</v>
      </c>
      <c r="E23" s="204" t="s">
        <v>13</v>
      </c>
      <c r="F23" s="204"/>
      <c r="G23" s="14"/>
    </row>
    <row r="24" spans="1:7">
      <c r="A24" s="12"/>
      <c r="B24" t="s">
        <v>14</v>
      </c>
      <c r="C24" s="1">
        <v>45117</v>
      </c>
      <c r="D24" s="18"/>
      <c r="E24" s="202">
        <v>45139</v>
      </c>
      <c r="F24" s="203"/>
      <c r="G24" s="14"/>
    </row>
    <row r="25" spans="1:7">
      <c r="A25" s="12"/>
      <c r="C25" s="19" t="s">
        <v>15</v>
      </c>
      <c r="G25" s="14"/>
    </row>
    <row r="26" spans="1:7">
      <c r="A26" s="12"/>
      <c r="C26" s="19"/>
      <c r="G26" s="14"/>
    </row>
    <row r="27" spans="1:7">
      <c r="A27" s="12"/>
      <c r="G27" s="14"/>
    </row>
    <row r="28" spans="1:7" ht="48.6" customHeight="1">
      <c r="A28" s="12"/>
      <c r="B28" s="20" t="s">
        <v>16</v>
      </c>
      <c r="C28" s="217" t="s">
        <v>17</v>
      </c>
      <c r="D28" s="218"/>
      <c r="E28" s="218"/>
      <c r="F28" s="219"/>
      <c r="G28" s="14"/>
    </row>
    <row r="29" spans="1:7">
      <c r="A29" s="12"/>
      <c r="B29" s="20"/>
      <c r="C29" s="21"/>
      <c r="D29" s="21"/>
      <c r="E29" s="21"/>
      <c r="F29" s="21"/>
      <c r="G29" s="14"/>
    </row>
    <row r="30" spans="1:7">
      <c r="A30" s="12"/>
      <c r="G30" s="14"/>
    </row>
    <row r="31" spans="1:7" ht="15.75">
      <c r="A31" s="12"/>
      <c r="C31" s="22" t="s">
        <v>18</v>
      </c>
      <c r="D31" s="23"/>
      <c r="E31" s="24"/>
      <c r="F31" s="25">
        <f>SUM(E34:E52)</f>
        <v>27594.82</v>
      </c>
      <c r="G31" s="14"/>
    </row>
    <row r="32" spans="1:7" ht="15.75">
      <c r="A32" s="12"/>
      <c r="C32" s="22"/>
      <c r="D32" s="23"/>
      <c r="E32" s="24"/>
      <c r="F32" s="25"/>
      <c r="G32" s="14"/>
    </row>
    <row r="33" spans="1:7">
      <c r="A33" s="12"/>
      <c r="G33" s="14"/>
    </row>
    <row r="34" spans="1:7">
      <c r="A34" s="12"/>
      <c r="C34" s="26" t="s">
        <v>19</v>
      </c>
      <c r="D34" s="27"/>
      <c r="E34" s="28">
        <f>Labor!L107</f>
        <v>18901.2</v>
      </c>
      <c r="F34" s="28"/>
      <c r="G34" s="14"/>
    </row>
    <row r="35" spans="1:7">
      <c r="A35" s="12"/>
      <c r="C35" s="26"/>
      <c r="D35" s="27"/>
      <c r="E35" s="28"/>
      <c r="F35" s="28"/>
      <c r="G35" s="14"/>
    </row>
    <row r="36" spans="1:7">
      <c r="A36" s="12"/>
      <c r="C36" s="26"/>
      <c r="D36" s="27"/>
      <c r="E36" s="26"/>
      <c r="F36" s="26"/>
      <c r="G36" s="14"/>
    </row>
    <row r="37" spans="1:7">
      <c r="A37" s="12"/>
      <c r="C37" s="26" t="s">
        <v>20</v>
      </c>
      <c r="D37" s="27"/>
      <c r="E37" s="28">
        <f>Material!R101</f>
        <v>1990.43</v>
      </c>
      <c r="F37" s="28"/>
      <c r="G37" s="14"/>
    </row>
    <row r="38" spans="1:7">
      <c r="A38" s="12"/>
      <c r="C38" s="26"/>
      <c r="D38" s="27"/>
      <c r="E38" s="28"/>
      <c r="F38" s="28"/>
      <c r="G38" s="14"/>
    </row>
    <row r="39" spans="1:7">
      <c r="A39" s="12"/>
      <c r="C39" s="26"/>
      <c r="D39" s="27"/>
      <c r="E39" s="26"/>
      <c r="F39" s="26"/>
      <c r="G39" s="14"/>
    </row>
    <row r="40" spans="1:7">
      <c r="A40" s="12"/>
      <c r="C40" s="26" t="s">
        <v>21</v>
      </c>
      <c r="D40" s="27"/>
      <c r="E40" s="28">
        <f>+Equipment!P74</f>
        <v>2675</v>
      </c>
      <c r="F40" s="28"/>
      <c r="G40" s="14"/>
    </row>
    <row r="41" spans="1:7">
      <c r="A41" s="12"/>
      <c r="C41" s="26"/>
      <c r="D41" s="27"/>
      <c r="E41" s="28"/>
      <c r="F41" s="28"/>
      <c r="G41" s="14"/>
    </row>
    <row r="42" spans="1:7">
      <c r="A42" s="12"/>
      <c r="C42" s="26"/>
      <c r="D42" s="27"/>
      <c r="E42" s="26"/>
      <c r="F42" s="26"/>
      <c r="G42" s="14"/>
    </row>
    <row r="43" spans="1:7">
      <c r="A43" s="12"/>
      <c r="C43" s="26" t="s">
        <v>22</v>
      </c>
      <c r="D43" s="27"/>
      <c r="E43" s="28">
        <f>+'Third Party Services'!P74</f>
        <v>0</v>
      </c>
      <c r="F43" s="28"/>
      <c r="G43" s="14"/>
    </row>
    <row r="44" spans="1:7">
      <c r="A44" s="12"/>
      <c r="C44" s="26"/>
      <c r="D44" s="27"/>
      <c r="E44" s="28"/>
      <c r="F44" s="28"/>
      <c r="G44" s="14"/>
    </row>
    <row r="45" spans="1:7">
      <c r="A45" s="12"/>
      <c r="C45" s="26"/>
      <c r="D45" s="27"/>
      <c r="E45" s="26"/>
      <c r="F45" s="26"/>
      <c r="G45" s="14"/>
    </row>
    <row r="46" spans="1:7">
      <c r="A46" s="12"/>
      <c r="C46" s="26" t="s">
        <v>23</v>
      </c>
      <c r="D46" s="27"/>
      <c r="E46" s="28">
        <f>Mileage!M93</f>
        <v>0</v>
      </c>
      <c r="F46" s="28"/>
      <c r="G46" s="14"/>
    </row>
    <row r="47" spans="1:7">
      <c r="A47" s="12"/>
      <c r="C47" s="26"/>
      <c r="D47" s="27"/>
      <c r="E47" s="28"/>
      <c r="F47" s="28"/>
      <c r="G47" s="14"/>
    </row>
    <row r="48" spans="1:7">
      <c r="A48" s="12"/>
      <c r="C48" s="26"/>
      <c r="D48" s="27"/>
      <c r="E48" s="26"/>
      <c r="F48" s="26"/>
      <c r="G48" s="14"/>
    </row>
    <row r="49" spans="1:7">
      <c r="A49" s="12"/>
      <c r="C49" s="26" t="s">
        <v>24</v>
      </c>
      <c r="D49" s="27"/>
      <c r="E49" s="28">
        <f>'Per Diem'!L93</f>
        <v>4028.19</v>
      </c>
      <c r="F49" s="28"/>
      <c r="G49" s="14"/>
    </row>
    <row r="50" spans="1:7">
      <c r="A50" s="12"/>
      <c r="C50" s="26"/>
      <c r="D50" s="27"/>
      <c r="E50" s="28"/>
      <c r="F50" s="28"/>
      <c r="G50" s="14"/>
    </row>
    <row r="51" spans="1:7">
      <c r="A51" s="12"/>
      <c r="C51" s="26"/>
      <c r="D51" s="27"/>
      <c r="E51" s="28"/>
      <c r="F51" s="28"/>
      <c r="G51" s="14"/>
    </row>
    <row r="52" spans="1:7">
      <c r="A52" s="12"/>
      <c r="C52" s="26" t="s">
        <v>25</v>
      </c>
      <c r="D52" s="27"/>
      <c r="E52" s="4">
        <v>0</v>
      </c>
      <c r="F52" s="28"/>
      <c r="G52" s="14"/>
    </row>
    <row r="53" spans="1:7">
      <c r="A53" s="12"/>
      <c r="C53" s="26"/>
      <c r="D53" s="27"/>
      <c r="E53" s="29"/>
      <c r="F53" s="28"/>
      <c r="G53" s="14"/>
    </row>
    <row r="54" spans="1:7">
      <c r="A54" s="12"/>
      <c r="G54" s="14"/>
    </row>
    <row r="55" spans="1:7">
      <c r="A55" s="12"/>
      <c r="C55" s="205"/>
      <c r="D55" s="206"/>
      <c r="E55" s="206"/>
      <c r="F55" s="207"/>
      <c r="G55" s="14"/>
    </row>
    <row r="56" spans="1:7">
      <c r="A56" s="12"/>
      <c r="C56" s="208"/>
      <c r="D56" s="209"/>
      <c r="E56" s="209"/>
      <c r="F56" s="210"/>
      <c r="G56" s="14"/>
    </row>
    <row r="57" spans="1:7">
      <c r="A57" s="12"/>
      <c r="C57" s="211"/>
      <c r="D57" s="212"/>
      <c r="E57" s="212"/>
      <c r="F57" s="213"/>
      <c r="G57" s="14"/>
    </row>
    <row r="58" spans="1:7" ht="15.75" thickBot="1">
      <c r="A58" s="30"/>
      <c r="B58" s="31"/>
      <c r="C58" s="31"/>
      <c r="D58" s="32"/>
      <c r="E58" s="31"/>
      <c r="F58" s="31"/>
      <c r="G58" s="33"/>
    </row>
  </sheetData>
  <sheetProtection formatColumns="0" formatRows="0"/>
  <mergeCells count="11">
    <mergeCell ref="C6:F6"/>
    <mergeCell ref="C20:F20"/>
    <mergeCell ref="C9:F9"/>
    <mergeCell ref="C12:F12"/>
    <mergeCell ref="C13:F13"/>
    <mergeCell ref="C16:F16"/>
    <mergeCell ref="E24:F24"/>
    <mergeCell ref="E23:F23"/>
    <mergeCell ref="C55:F57"/>
    <mergeCell ref="C19:F19"/>
    <mergeCell ref="C28:F28"/>
  </mergeCells>
  <dataValidations count="3">
    <dataValidation type="date" operator="lessThanOrEqual" allowBlank="1" showInputMessage="1" showErrorMessage="1" errorTitle="Date Error:" error="Date Must Be Prior To Invoice Date" sqref="C24" xr:uid="{E237DF04-48CD-45DB-B03E-DA16A1C53920}">
      <formula1>E2</formula1>
    </dataValidation>
    <dataValidation type="date" operator="lessThanOrEqual" allowBlank="1" showInputMessage="1" showErrorMessage="1" errorTitle="Date Error:" error="Date Must Be Prior To Invoice Date" sqref="E24:F24" xr:uid="{44F10DD0-D886-4C2E-9AEB-EB6A6AE03B14}">
      <formula1>E2</formula1>
    </dataValidation>
    <dataValidation type="date" operator="greaterThanOrEqual" allowBlank="1" showInputMessage="1" showErrorMessage="1" errorTitle="Date Error:" error="Date Must Be After Work Performed Dates" sqref="E2" xr:uid="{482FFCDD-E302-4E40-920B-207F59FC8B9E}">
      <formula1>E24</formula1>
    </dataValidation>
  </dataValidation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14FEE-6DE7-438C-BDDF-43BC14174C8A}">
  <sheetPr>
    <pageSetUpPr fitToPage="1"/>
  </sheetPr>
  <dimension ref="A1:Q109"/>
  <sheetViews>
    <sheetView topLeftCell="A50" zoomScale="80" zoomScaleNormal="80" workbookViewId="0">
      <selection activeCell="L108" sqref="L108"/>
    </sheetView>
  </sheetViews>
  <sheetFormatPr defaultColWidth="8.85546875" defaultRowHeight="15.75"/>
  <cols>
    <col min="1" max="1" width="7.42578125" style="145" customWidth="1"/>
    <col min="2" max="2" width="57.85546875" style="145" bestFit="1" customWidth="1"/>
    <col min="3" max="3" width="14.5703125" style="145" customWidth="1"/>
    <col min="4" max="4" width="17.42578125" style="145" customWidth="1"/>
    <col min="5" max="5" width="20" style="147" bestFit="1" customWidth="1"/>
    <col min="6" max="6" width="20.5703125" style="147" bestFit="1" customWidth="1"/>
    <col min="7" max="7" width="24.28515625" style="147" bestFit="1" customWidth="1"/>
    <col min="8" max="8" width="21.28515625" style="147" bestFit="1" customWidth="1"/>
    <col min="9" max="9" width="18" style="147" bestFit="1" customWidth="1"/>
    <col min="10" max="10" width="21" style="147" bestFit="1" customWidth="1"/>
    <col min="11" max="11" width="19.5703125" style="147" bestFit="1" customWidth="1"/>
    <col min="12" max="12" width="14.28515625" style="147" bestFit="1" customWidth="1"/>
    <col min="13" max="13" width="7.140625" style="145" customWidth="1"/>
    <col min="14" max="14" width="3.7109375" style="145" customWidth="1"/>
    <col min="15" max="15" width="8.42578125" style="145" bestFit="1" customWidth="1"/>
    <col min="16" max="16" width="16.5703125" style="145" bestFit="1" customWidth="1"/>
    <col min="17" max="16384" width="8.85546875" style="145"/>
  </cols>
  <sheetData>
    <row r="1" spans="1:17">
      <c r="A1" s="141"/>
      <c r="B1" s="142"/>
      <c r="C1" s="142"/>
      <c r="D1" s="142"/>
      <c r="E1" s="143"/>
      <c r="F1" s="143"/>
      <c r="G1" s="143"/>
      <c r="H1" s="143"/>
      <c r="I1" s="143"/>
      <c r="J1" s="143"/>
      <c r="K1" s="143"/>
      <c r="L1" s="143"/>
      <c r="M1" s="144"/>
    </row>
    <row r="2" spans="1:17">
      <c r="A2" s="146"/>
      <c r="J2" s="147" t="s">
        <v>0</v>
      </c>
      <c r="K2" s="148">
        <f>IF('Cover Sheet'!$E$2="","",'Cover Sheet'!$E$2)</f>
        <v>45140</v>
      </c>
      <c r="M2" s="149"/>
    </row>
    <row r="3" spans="1:17">
      <c r="A3" s="146"/>
      <c r="M3" s="149"/>
    </row>
    <row r="4" spans="1:17">
      <c r="A4" s="146"/>
      <c r="M4" s="149"/>
    </row>
    <row r="5" spans="1:17">
      <c r="A5" s="146"/>
      <c r="B5" s="150" t="s">
        <v>26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49"/>
    </row>
    <row r="6" spans="1:17">
      <c r="A6" s="146"/>
      <c r="M6" s="149"/>
      <c r="P6" s="151" t="s">
        <v>27</v>
      </c>
      <c r="Q6" s="151"/>
    </row>
    <row r="7" spans="1:17">
      <c r="A7" s="146"/>
      <c r="B7" s="145" t="s">
        <v>3</v>
      </c>
      <c r="C7" s="145" t="str">
        <f>IF('Cover Sheet'!$C$9="","",'Cover Sheet'!$C$9)</f>
        <v>International Towers</v>
      </c>
      <c r="M7" s="149"/>
      <c r="P7" s="152" t="s">
        <v>28</v>
      </c>
      <c r="Q7" s="153"/>
    </row>
    <row r="8" spans="1:17">
      <c r="A8" s="146"/>
      <c r="M8" s="149"/>
      <c r="P8" s="152" t="s">
        <v>29</v>
      </c>
      <c r="Q8" s="154"/>
    </row>
    <row r="9" spans="1:17">
      <c r="A9" s="146"/>
      <c r="B9" s="145" t="s">
        <v>8</v>
      </c>
      <c r="C9" s="145" t="str">
        <f>IF('Cover Sheet'!$C$16="","",'Cover Sheet'!$C$16)</f>
        <v>Sparks Microwave</v>
      </c>
      <c r="E9" s="155"/>
      <c r="F9" s="155"/>
      <c r="G9" s="155"/>
      <c r="H9" s="155"/>
      <c r="I9" s="155"/>
      <c r="J9" s="155"/>
      <c r="K9" s="155"/>
      <c r="L9" s="155"/>
      <c r="M9" s="149"/>
      <c r="P9" s="152" t="s">
        <v>30</v>
      </c>
      <c r="Q9" s="156"/>
    </row>
    <row r="10" spans="1:17">
      <c r="A10" s="146"/>
      <c r="M10" s="149"/>
      <c r="P10" s="152" t="s">
        <v>31</v>
      </c>
      <c r="Q10" s="157"/>
    </row>
    <row r="11" spans="1:17">
      <c r="A11" s="146"/>
      <c r="B11" s="145" t="s">
        <v>14</v>
      </c>
      <c r="C11" s="158">
        <v>45117</v>
      </c>
      <c r="M11" s="149"/>
      <c r="P11" s="152" t="s">
        <v>32</v>
      </c>
      <c r="Q11" s="159"/>
    </row>
    <row r="12" spans="1:17">
      <c r="A12" s="146"/>
      <c r="M12" s="149"/>
    </row>
    <row r="13" spans="1:17" ht="29.25" customHeight="1">
      <c r="A13" s="146"/>
      <c r="C13" s="160" t="s">
        <v>33</v>
      </c>
      <c r="D13" s="161"/>
      <c r="E13" s="162" t="s">
        <v>34</v>
      </c>
      <c r="F13" s="163"/>
      <c r="G13" s="163"/>
      <c r="H13" s="163"/>
      <c r="I13" s="163"/>
      <c r="J13" s="163"/>
      <c r="K13" s="164"/>
      <c r="L13" s="165"/>
      <c r="M13" s="149"/>
    </row>
    <row r="14" spans="1:17" ht="28.9" customHeight="1">
      <c r="A14" s="146"/>
      <c r="B14" s="166" t="s">
        <v>35</v>
      </c>
      <c r="C14" s="166" t="s">
        <v>36</v>
      </c>
      <c r="D14" s="167" t="s">
        <v>37</v>
      </c>
      <c r="E14" s="168">
        <v>45117</v>
      </c>
      <c r="F14" s="168">
        <f>E14+1</f>
        <v>45118</v>
      </c>
      <c r="G14" s="168">
        <f t="shared" ref="G14:K14" si="0">F14+1</f>
        <v>45119</v>
      </c>
      <c r="H14" s="168">
        <f t="shared" si="0"/>
        <v>45120</v>
      </c>
      <c r="I14" s="168">
        <f t="shared" si="0"/>
        <v>45121</v>
      </c>
      <c r="J14" s="168">
        <f t="shared" si="0"/>
        <v>45122</v>
      </c>
      <c r="K14" s="168">
        <f t="shared" si="0"/>
        <v>45123</v>
      </c>
      <c r="L14" s="169" t="s">
        <v>38</v>
      </c>
      <c r="M14" s="149"/>
    </row>
    <row r="15" spans="1:17">
      <c r="A15" s="146"/>
      <c r="B15" s="170" t="s">
        <v>39</v>
      </c>
      <c r="C15" s="171"/>
      <c r="D15" s="172"/>
      <c r="E15" s="173"/>
      <c r="F15" s="173"/>
      <c r="G15" s="173"/>
      <c r="H15" s="173"/>
      <c r="I15" s="173"/>
      <c r="J15" s="173"/>
      <c r="K15" s="173"/>
      <c r="L15" s="174">
        <f t="shared" ref="L15:L39" si="1">ROUND(SUM(E15:K15)*D15,2)</f>
        <v>0</v>
      </c>
      <c r="M15" s="149"/>
    </row>
    <row r="16" spans="1:17">
      <c r="A16" s="146"/>
      <c r="B16" s="171"/>
      <c r="C16" s="171"/>
      <c r="D16" s="172"/>
      <c r="E16" s="173"/>
      <c r="F16" s="173"/>
      <c r="G16" s="173"/>
      <c r="H16" s="173"/>
      <c r="I16" s="173"/>
      <c r="J16" s="173"/>
      <c r="K16" s="173"/>
      <c r="L16" s="174">
        <f t="shared" si="1"/>
        <v>0</v>
      </c>
      <c r="M16" s="149"/>
      <c r="O16" s="175">
        <f>SUM(E16:K16)</f>
        <v>0</v>
      </c>
    </row>
    <row r="17" spans="1:15">
      <c r="A17" s="146"/>
      <c r="B17" s="171" t="s">
        <v>40</v>
      </c>
      <c r="C17" s="171" t="s">
        <v>41</v>
      </c>
      <c r="D17" s="172">
        <v>111.91</v>
      </c>
      <c r="E17" s="173">
        <v>4</v>
      </c>
      <c r="F17" s="173">
        <v>8</v>
      </c>
      <c r="G17" s="173">
        <v>20</v>
      </c>
      <c r="H17" s="173">
        <v>3</v>
      </c>
      <c r="I17" s="173"/>
      <c r="J17" s="173"/>
      <c r="K17" s="173"/>
      <c r="L17" s="174">
        <f t="shared" si="1"/>
        <v>3916.85</v>
      </c>
      <c r="M17" s="149"/>
      <c r="O17" s="175">
        <f t="shared" ref="O17:O39" si="2">SUM(E17:K17)</f>
        <v>35</v>
      </c>
    </row>
    <row r="18" spans="1:15">
      <c r="A18" s="146"/>
      <c r="B18" s="171" t="s">
        <v>42</v>
      </c>
      <c r="C18" s="171" t="s">
        <v>43</v>
      </c>
      <c r="D18" s="172">
        <v>111.91</v>
      </c>
      <c r="E18" s="173">
        <v>4</v>
      </c>
      <c r="F18" s="173">
        <v>8</v>
      </c>
      <c r="G18" s="173">
        <v>10.5</v>
      </c>
      <c r="H18" s="173">
        <v>3</v>
      </c>
      <c r="I18" s="173"/>
      <c r="J18" s="173"/>
      <c r="K18" s="173"/>
      <c r="L18" s="174">
        <f t="shared" si="1"/>
        <v>2853.71</v>
      </c>
      <c r="M18" s="149"/>
      <c r="O18" s="175">
        <f t="shared" si="2"/>
        <v>25.5</v>
      </c>
    </row>
    <row r="19" spans="1:15">
      <c r="A19" s="146"/>
      <c r="B19" s="171" t="s">
        <v>44</v>
      </c>
      <c r="C19" s="171" t="s">
        <v>43</v>
      </c>
      <c r="D19" s="172">
        <v>111.91</v>
      </c>
      <c r="E19" s="173">
        <v>4</v>
      </c>
      <c r="F19" s="173">
        <v>8</v>
      </c>
      <c r="G19" s="173">
        <v>10.5</v>
      </c>
      <c r="H19" s="173">
        <v>3</v>
      </c>
      <c r="I19" s="173"/>
      <c r="J19" s="173"/>
      <c r="K19" s="173"/>
      <c r="L19" s="174">
        <f t="shared" si="1"/>
        <v>2853.71</v>
      </c>
      <c r="M19" s="149"/>
      <c r="O19" s="175">
        <f t="shared" si="2"/>
        <v>25.5</v>
      </c>
    </row>
    <row r="20" spans="1:15">
      <c r="A20" s="146"/>
      <c r="B20" s="171" t="s">
        <v>45</v>
      </c>
      <c r="C20" s="171" t="s">
        <v>43</v>
      </c>
      <c r="D20" s="172">
        <v>111.91</v>
      </c>
      <c r="E20" s="173">
        <v>4</v>
      </c>
      <c r="F20" s="173">
        <v>8</v>
      </c>
      <c r="G20" s="173">
        <v>10.5</v>
      </c>
      <c r="H20" s="173">
        <v>3</v>
      </c>
      <c r="I20" s="173"/>
      <c r="J20" s="173"/>
      <c r="K20" s="173"/>
      <c r="L20" s="174">
        <f t="shared" si="1"/>
        <v>2853.71</v>
      </c>
      <c r="M20" s="149"/>
      <c r="O20" s="175">
        <f t="shared" si="2"/>
        <v>25.5</v>
      </c>
    </row>
    <row r="21" spans="1:15">
      <c r="A21" s="146"/>
      <c r="B21" s="171" t="s">
        <v>46</v>
      </c>
      <c r="C21" s="171" t="s">
        <v>43</v>
      </c>
      <c r="D21" s="172">
        <v>111.91</v>
      </c>
      <c r="E21" s="173"/>
      <c r="F21" s="173"/>
      <c r="G21" s="173"/>
      <c r="H21" s="173">
        <v>0.5</v>
      </c>
      <c r="I21" s="173"/>
      <c r="J21" s="173"/>
      <c r="K21" s="173"/>
      <c r="L21" s="174">
        <f t="shared" si="1"/>
        <v>55.96</v>
      </c>
      <c r="M21" s="149"/>
      <c r="O21" s="175">
        <f t="shared" si="2"/>
        <v>0.5</v>
      </c>
    </row>
    <row r="22" spans="1:15">
      <c r="A22" s="146"/>
      <c r="B22" s="171" t="s">
        <v>40</v>
      </c>
      <c r="C22" s="171" t="s">
        <v>47</v>
      </c>
      <c r="D22" s="172">
        <v>111.91</v>
      </c>
      <c r="E22" s="173"/>
      <c r="F22" s="173"/>
      <c r="G22" s="173"/>
      <c r="H22" s="173"/>
      <c r="I22" s="173"/>
      <c r="J22" s="173"/>
      <c r="K22" s="173"/>
      <c r="L22" s="174">
        <f t="shared" si="1"/>
        <v>0</v>
      </c>
      <c r="M22" s="149"/>
      <c r="O22" s="175">
        <f t="shared" si="2"/>
        <v>0</v>
      </c>
    </row>
    <row r="23" spans="1:15">
      <c r="A23" s="146"/>
      <c r="B23" s="171" t="s">
        <v>42</v>
      </c>
      <c r="C23" s="171" t="s">
        <v>47</v>
      </c>
      <c r="D23" s="172">
        <v>111.91</v>
      </c>
      <c r="E23" s="173"/>
      <c r="F23" s="173"/>
      <c r="G23" s="173"/>
      <c r="H23" s="173"/>
      <c r="I23" s="173"/>
      <c r="J23" s="173"/>
      <c r="K23" s="173"/>
      <c r="L23" s="174">
        <f t="shared" si="1"/>
        <v>0</v>
      </c>
      <c r="M23" s="149"/>
      <c r="O23" s="175">
        <f t="shared" si="2"/>
        <v>0</v>
      </c>
    </row>
    <row r="24" spans="1:15">
      <c r="A24" s="146"/>
      <c r="B24" s="171" t="s">
        <v>44</v>
      </c>
      <c r="C24" s="171" t="s">
        <v>47</v>
      </c>
      <c r="D24" s="172">
        <v>111.91</v>
      </c>
      <c r="E24" s="173"/>
      <c r="F24" s="173"/>
      <c r="G24" s="173"/>
      <c r="H24" s="173"/>
      <c r="I24" s="173"/>
      <c r="J24" s="173"/>
      <c r="K24" s="173"/>
      <c r="L24" s="174">
        <f t="shared" si="1"/>
        <v>0</v>
      </c>
      <c r="M24" s="149"/>
      <c r="O24" s="175">
        <f t="shared" si="2"/>
        <v>0</v>
      </c>
    </row>
    <row r="25" spans="1:15">
      <c r="A25" s="146"/>
      <c r="B25" s="171" t="s">
        <v>45</v>
      </c>
      <c r="C25" s="171" t="s">
        <v>47</v>
      </c>
      <c r="D25" s="172">
        <v>111.91</v>
      </c>
      <c r="E25" s="173"/>
      <c r="F25" s="173"/>
      <c r="G25" s="173"/>
      <c r="H25" s="173"/>
      <c r="I25" s="173"/>
      <c r="J25" s="173"/>
      <c r="K25" s="173"/>
      <c r="L25" s="174">
        <f t="shared" si="1"/>
        <v>0</v>
      </c>
      <c r="M25" s="149"/>
      <c r="O25" s="175">
        <f t="shared" si="2"/>
        <v>0</v>
      </c>
    </row>
    <row r="26" spans="1:15">
      <c r="A26" s="146"/>
      <c r="B26" s="171"/>
      <c r="C26" s="171"/>
      <c r="D26" s="172">
        <v>111.91</v>
      </c>
      <c r="E26" s="173"/>
      <c r="F26" s="173"/>
      <c r="G26" s="173"/>
      <c r="H26" s="173"/>
      <c r="I26" s="173"/>
      <c r="J26" s="173"/>
      <c r="K26" s="173"/>
      <c r="L26" s="174">
        <f t="shared" si="1"/>
        <v>0</v>
      </c>
      <c r="M26" s="149"/>
      <c r="O26" s="175">
        <f t="shared" si="2"/>
        <v>0</v>
      </c>
    </row>
    <row r="27" spans="1:15">
      <c r="A27" s="146"/>
      <c r="B27" s="170" t="s">
        <v>48</v>
      </c>
      <c r="C27" s="171"/>
      <c r="D27" s="172"/>
      <c r="E27" s="173"/>
      <c r="F27" s="173"/>
      <c r="G27" s="173"/>
      <c r="H27" s="173"/>
      <c r="I27" s="173"/>
      <c r="J27" s="173"/>
      <c r="K27" s="173"/>
      <c r="L27" s="174">
        <f t="shared" si="1"/>
        <v>0</v>
      </c>
      <c r="M27" s="149"/>
      <c r="O27" s="175">
        <f t="shared" si="2"/>
        <v>0</v>
      </c>
    </row>
    <row r="28" spans="1:15">
      <c r="A28" s="146"/>
      <c r="B28" s="171"/>
      <c r="C28" s="171"/>
      <c r="D28" s="172"/>
      <c r="E28" s="173"/>
      <c r="F28" s="173"/>
      <c r="G28" s="173"/>
      <c r="H28" s="173"/>
      <c r="I28" s="173"/>
      <c r="J28" s="173"/>
      <c r="K28" s="173"/>
      <c r="L28" s="174">
        <f t="shared" si="1"/>
        <v>0</v>
      </c>
      <c r="M28" s="149"/>
      <c r="O28" s="175">
        <f t="shared" si="2"/>
        <v>0</v>
      </c>
    </row>
    <row r="29" spans="1:15">
      <c r="A29" s="146"/>
      <c r="B29" s="171" t="s">
        <v>40</v>
      </c>
      <c r="C29" s="171" t="s">
        <v>47</v>
      </c>
      <c r="D29" s="172">
        <v>111.91</v>
      </c>
      <c r="E29" s="173">
        <v>5.5</v>
      </c>
      <c r="F29" s="173">
        <v>1</v>
      </c>
      <c r="G29" s="173">
        <v>2</v>
      </c>
      <c r="H29" s="173">
        <v>1</v>
      </c>
      <c r="I29" s="173"/>
      <c r="J29" s="173"/>
      <c r="K29" s="173"/>
      <c r="L29" s="174">
        <f t="shared" si="1"/>
        <v>1063.1500000000001</v>
      </c>
      <c r="M29" s="149"/>
      <c r="O29" s="175">
        <f t="shared" si="2"/>
        <v>9.5</v>
      </c>
    </row>
    <row r="30" spans="1:15">
      <c r="A30" s="146"/>
      <c r="B30" s="171" t="s">
        <v>42</v>
      </c>
      <c r="C30" s="171" t="s">
        <v>47</v>
      </c>
      <c r="D30" s="172">
        <v>111.91</v>
      </c>
      <c r="E30" s="173">
        <v>5.5</v>
      </c>
      <c r="F30" s="173">
        <v>1</v>
      </c>
      <c r="G30" s="173">
        <v>1</v>
      </c>
      <c r="H30" s="173">
        <v>1</v>
      </c>
      <c r="I30" s="173"/>
      <c r="J30" s="173"/>
      <c r="K30" s="173"/>
      <c r="L30" s="174">
        <f t="shared" si="1"/>
        <v>951.24</v>
      </c>
      <c r="M30" s="149"/>
      <c r="O30" s="175">
        <f t="shared" si="2"/>
        <v>8.5</v>
      </c>
    </row>
    <row r="31" spans="1:15">
      <c r="A31" s="146"/>
      <c r="B31" s="171" t="s">
        <v>44</v>
      </c>
      <c r="C31" s="171" t="s">
        <v>47</v>
      </c>
      <c r="D31" s="172">
        <v>111.91</v>
      </c>
      <c r="E31" s="173">
        <v>5.5</v>
      </c>
      <c r="F31" s="173">
        <v>1</v>
      </c>
      <c r="G31" s="173">
        <v>1</v>
      </c>
      <c r="H31" s="173">
        <v>1</v>
      </c>
      <c r="I31" s="173"/>
      <c r="J31" s="173"/>
      <c r="K31" s="173"/>
      <c r="L31" s="174">
        <f t="shared" si="1"/>
        <v>951.24</v>
      </c>
      <c r="M31" s="149"/>
      <c r="O31" s="175">
        <f t="shared" si="2"/>
        <v>8.5</v>
      </c>
    </row>
    <row r="32" spans="1:15">
      <c r="A32" s="146"/>
      <c r="B32" s="171" t="s">
        <v>45</v>
      </c>
      <c r="C32" s="171" t="s">
        <v>47</v>
      </c>
      <c r="D32" s="172">
        <v>111.91</v>
      </c>
      <c r="E32" s="173">
        <v>5.5</v>
      </c>
      <c r="F32" s="173">
        <v>1</v>
      </c>
      <c r="G32" s="173">
        <v>1</v>
      </c>
      <c r="H32" s="173">
        <v>1</v>
      </c>
      <c r="I32" s="173"/>
      <c r="J32" s="173"/>
      <c r="K32" s="173"/>
      <c r="L32" s="174">
        <f t="shared" si="1"/>
        <v>951.24</v>
      </c>
      <c r="M32" s="149"/>
      <c r="O32" s="175">
        <f t="shared" si="2"/>
        <v>8.5</v>
      </c>
    </row>
    <row r="33" spans="1:15">
      <c r="A33" s="146"/>
      <c r="B33" s="171" t="s">
        <v>49</v>
      </c>
      <c r="C33" s="171" t="s">
        <v>47</v>
      </c>
      <c r="D33" s="172">
        <v>111.91</v>
      </c>
      <c r="E33" s="173"/>
      <c r="F33" s="173"/>
      <c r="G33" s="173"/>
      <c r="H33" s="173">
        <v>0.5</v>
      </c>
      <c r="I33" s="173"/>
      <c r="J33" s="173"/>
      <c r="K33" s="173"/>
      <c r="L33" s="174">
        <f t="shared" si="1"/>
        <v>55.96</v>
      </c>
      <c r="M33" s="149"/>
      <c r="O33" s="175">
        <f t="shared" si="2"/>
        <v>0.5</v>
      </c>
    </row>
    <row r="34" spans="1:15">
      <c r="A34" s="146"/>
      <c r="B34" s="171"/>
      <c r="C34" s="171"/>
      <c r="D34" s="172"/>
      <c r="E34" s="173"/>
      <c r="F34" s="173"/>
      <c r="G34" s="173"/>
      <c r="H34" s="173"/>
      <c r="I34" s="173"/>
      <c r="J34" s="173"/>
      <c r="K34" s="173"/>
      <c r="L34" s="174">
        <f t="shared" si="1"/>
        <v>0</v>
      </c>
      <c r="M34" s="149"/>
      <c r="O34" s="175">
        <f t="shared" si="2"/>
        <v>0</v>
      </c>
    </row>
    <row r="35" spans="1:15">
      <c r="A35" s="146"/>
      <c r="B35" s="170" t="s">
        <v>50</v>
      </c>
      <c r="C35" s="171"/>
      <c r="D35" s="172"/>
      <c r="E35" s="173"/>
      <c r="F35" s="173"/>
      <c r="G35" s="173"/>
      <c r="H35" s="173"/>
      <c r="I35" s="173"/>
      <c r="J35" s="173"/>
      <c r="K35" s="173"/>
      <c r="L35" s="174">
        <f t="shared" si="1"/>
        <v>0</v>
      </c>
      <c r="M35" s="149"/>
      <c r="O35" s="175">
        <f t="shared" si="2"/>
        <v>0</v>
      </c>
    </row>
    <row r="36" spans="1:15">
      <c r="A36" s="146"/>
      <c r="B36" s="171" t="s">
        <v>51</v>
      </c>
      <c r="C36" s="171" t="s">
        <v>52</v>
      </c>
      <c r="D36" s="172">
        <v>131.84</v>
      </c>
      <c r="E36" s="173">
        <v>0.5</v>
      </c>
      <c r="F36" s="173"/>
      <c r="G36" s="173"/>
      <c r="H36" s="173"/>
      <c r="I36" s="173"/>
      <c r="J36" s="173"/>
      <c r="K36" s="173"/>
      <c r="L36" s="174">
        <f t="shared" si="1"/>
        <v>65.92</v>
      </c>
      <c r="M36" s="149"/>
      <c r="O36" s="175">
        <f t="shared" si="2"/>
        <v>0.5</v>
      </c>
    </row>
    <row r="37" spans="1:15">
      <c r="A37" s="146"/>
      <c r="B37" s="171" t="s">
        <v>53</v>
      </c>
      <c r="C37" s="171" t="s">
        <v>52</v>
      </c>
      <c r="D37" s="172">
        <v>131.84</v>
      </c>
      <c r="E37" s="173"/>
      <c r="F37" s="173"/>
      <c r="G37" s="173"/>
      <c r="H37" s="173"/>
      <c r="I37" s="173"/>
      <c r="J37" s="173"/>
      <c r="K37" s="173"/>
      <c r="L37" s="174">
        <f t="shared" si="1"/>
        <v>0</v>
      </c>
      <c r="M37" s="149"/>
      <c r="O37" s="175">
        <f t="shared" si="2"/>
        <v>0</v>
      </c>
    </row>
    <row r="38" spans="1:15">
      <c r="A38" s="146"/>
      <c r="B38" s="171" t="s">
        <v>54</v>
      </c>
      <c r="C38" s="171" t="s">
        <v>52</v>
      </c>
      <c r="D38" s="172">
        <v>131.84</v>
      </c>
      <c r="E38" s="173"/>
      <c r="F38" s="173"/>
      <c r="G38" s="173"/>
      <c r="H38" s="173"/>
      <c r="I38" s="173"/>
      <c r="J38" s="173"/>
      <c r="K38" s="173"/>
      <c r="L38" s="174">
        <f t="shared" si="1"/>
        <v>0</v>
      </c>
      <c r="M38" s="149"/>
      <c r="O38" s="175">
        <f t="shared" si="2"/>
        <v>0</v>
      </c>
    </row>
    <row r="39" spans="1:15">
      <c r="A39" s="146"/>
      <c r="B39" s="171" t="s">
        <v>55</v>
      </c>
      <c r="C39" s="171" t="s">
        <v>52</v>
      </c>
      <c r="D39" s="172">
        <v>131.84</v>
      </c>
      <c r="E39" s="173"/>
      <c r="F39" s="173"/>
      <c r="G39" s="173"/>
      <c r="H39" s="173"/>
      <c r="I39" s="173"/>
      <c r="J39" s="173"/>
      <c r="K39" s="173"/>
      <c r="L39" s="174">
        <f t="shared" si="1"/>
        <v>0</v>
      </c>
      <c r="M39" s="149"/>
      <c r="O39" s="175">
        <f t="shared" si="2"/>
        <v>0</v>
      </c>
    </row>
    <row r="40" spans="1:15">
      <c r="A40" s="146"/>
      <c r="D40" s="176"/>
      <c r="E40" s="177"/>
      <c r="F40" s="177"/>
      <c r="G40" s="177"/>
      <c r="H40" s="177"/>
      <c r="I40" s="177"/>
      <c r="J40" s="177"/>
      <c r="K40" s="177"/>
      <c r="L40" s="177"/>
      <c r="M40" s="149"/>
      <c r="O40" s="175">
        <f t="shared" ref="O40" si="3">SUM(E40:K40)</f>
        <v>0</v>
      </c>
    </row>
    <row r="41" spans="1:15">
      <c r="A41" s="146"/>
      <c r="D41" s="176"/>
      <c r="E41" s="177"/>
      <c r="F41" s="177"/>
      <c r="G41" s="177"/>
      <c r="H41" s="177"/>
      <c r="I41" s="177"/>
      <c r="J41" s="177"/>
      <c r="K41" s="177"/>
      <c r="L41" s="177"/>
      <c r="M41" s="149"/>
      <c r="O41" s="175"/>
    </row>
    <row r="42" spans="1:15">
      <c r="A42" s="146"/>
      <c r="D42" s="176"/>
      <c r="E42" s="177"/>
      <c r="F42" s="177"/>
      <c r="G42" s="177"/>
      <c r="H42" s="177"/>
      <c r="I42" s="177"/>
      <c r="J42" s="177"/>
      <c r="K42" s="177"/>
      <c r="L42" s="177"/>
      <c r="M42" s="149"/>
      <c r="O42" s="175"/>
    </row>
    <row r="43" spans="1:15">
      <c r="A43" s="146"/>
      <c r="D43" s="176"/>
      <c r="E43" s="177"/>
      <c r="F43" s="177"/>
      <c r="G43" s="177"/>
      <c r="H43" s="177"/>
      <c r="I43" s="177"/>
      <c r="J43" s="177"/>
      <c r="K43" s="177"/>
      <c r="L43" s="177"/>
      <c r="M43" s="149"/>
      <c r="O43" s="175"/>
    </row>
    <row r="44" spans="1:15">
      <c r="A44" s="146"/>
      <c r="M44" s="149"/>
    </row>
    <row r="45" spans="1:15" ht="29.25" customHeight="1">
      <c r="A45" s="146"/>
      <c r="C45" s="160" t="s">
        <v>33</v>
      </c>
      <c r="D45" s="161"/>
      <c r="E45" s="162" t="s">
        <v>56</v>
      </c>
      <c r="F45" s="163"/>
      <c r="G45" s="163"/>
      <c r="H45" s="163"/>
      <c r="I45" s="163"/>
      <c r="J45" s="163"/>
      <c r="K45" s="164"/>
      <c r="L45" s="165"/>
      <c r="M45" s="149"/>
    </row>
    <row r="46" spans="1:15" ht="28.9" customHeight="1">
      <c r="A46" s="146"/>
      <c r="B46" s="166" t="s">
        <v>35</v>
      </c>
      <c r="C46" s="166" t="s">
        <v>36</v>
      </c>
      <c r="D46" s="167" t="s">
        <v>37</v>
      </c>
      <c r="E46" s="168">
        <v>45124</v>
      </c>
      <c r="F46" s="168">
        <v>45125</v>
      </c>
      <c r="G46" s="168">
        <v>45126</v>
      </c>
      <c r="H46" s="168">
        <v>45127</v>
      </c>
      <c r="I46" s="168">
        <v>45128</v>
      </c>
      <c r="J46" s="168">
        <v>45129</v>
      </c>
      <c r="K46" s="168">
        <v>45130</v>
      </c>
      <c r="L46" s="169" t="s">
        <v>38</v>
      </c>
      <c r="M46" s="149"/>
    </row>
    <row r="47" spans="1:15">
      <c r="A47" s="146"/>
      <c r="B47" s="170" t="s">
        <v>39</v>
      </c>
      <c r="C47" s="171"/>
      <c r="D47" s="172"/>
      <c r="E47" s="173"/>
      <c r="F47" s="173"/>
      <c r="G47" s="173"/>
      <c r="H47" s="173"/>
      <c r="I47" s="173"/>
      <c r="J47" s="173"/>
      <c r="K47" s="173"/>
      <c r="L47" s="174">
        <f t="shared" ref="L47:L66" si="4">ROUND(SUM(E47:K47)*D47,2)</f>
        <v>0</v>
      </c>
      <c r="M47" s="149"/>
    </row>
    <row r="48" spans="1:15">
      <c r="A48" s="146"/>
      <c r="B48" s="171"/>
      <c r="C48" s="171"/>
      <c r="D48" s="172"/>
      <c r="E48" s="173"/>
      <c r="F48" s="173"/>
      <c r="G48" s="173"/>
      <c r="H48" s="173"/>
      <c r="I48" s="173"/>
      <c r="J48" s="173"/>
      <c r="K48" s="173"/>
      <c r="L48" s="174">
        <f t="shared" si="4"/>
        <v>0</v>
      </c>
      <c r="M48" s="149"/>
      <c r="O48" s="175">
        <f>SUM(E48:K48)</f>
        <v>0</v>
      </c>
    </row>
    <row r="49" spans="1:15">
      <c r="A49" s="146"/>
      <c r="B49" s="171" t="s">
        <v>40</v>
      </c>
      <c r="C49" s="171" t="s">
        <v>41</v>
      </c>
      <c r="D49" s="172">
        <v>111.91</v>
      </c>
      <c r="E49" s="173"/>
      <c r="F49" s="173"/>
      <c r="G49" s="173"/>
      <c r="H49" s="173"/>
      <c r="I49" s="173"/>
      <c r="J49" s="173"/>
      <c r="K49" s="173"/>
      <c r="L49" s="174">
        <f t="shared" si="4"/>
        <v>0</v>
      </c>
      <c r="M49" s="149"/>
      <c r="O49" s="175">
        <f t="shared" ref="O49:O67" si="5">SUM(E49:K49)</f>
        <v>0</v>
      </c>
    </row>
    <row r="50" spans="1:15">
      <c r="A50" s="146"/>
      <c r="B50" s="171" t="s">
        <v>42</v>
      </c>
      <c r="C50" s="171" t="s">
        <v>43</v>
      </c>
      <c r="D50" s="172">
        <v>111.91</v>
      </c>
      <c r="E50" s="173"/>
      <c r="F50" s="173"/>
      <c r="G50" s="173"/>
      <c r="H50" s="173"/>
      <c r="I50" s="173"/>
      <c r="J50" s="173"/>
      <c r="K50" s="173"/>
      <c r="L50" s="174">
        <f t="shared" si="4"/>
        <v>0</v>
      </c>
      <c r="M50" s="149"/>
      <c r="O50" s="175">
        <f t="shared" si="5"/>
        <v>0</v>
      </c>
    </row>
    <row r="51" spans="1:15">
      <c r="A51" s="146"/>
      <c r="B51" s="171" t="s">
        <v>44</v>
      </c>
      <c r="C51" s="171" t="s">
        <v>43</v>
      </c>
      <c r="D51" s="172">
        <v>111.91</v>
      </c>
      <c r="E51" s="173"/>
      <c r="F51" s="173"/>
      <c r="G51" s="173"/>
      <c r="H51" s="173"/>
      <c r="I51" s="173"/>
      <c r="J51" s="173"/>
      <c r="K51" s="173"/>
      <c r="L51" s="174">
        <f t="shared" si="4"/>
        <v>0</v>
      </c>
      <c r="M51" s="149"/>
      <c r="O51" s="175">
        <f t="shared" si="5"/>
        <v>0</v>
      </c>
    </row>
    <row r="52" spans="1:15">
      <c r="A52" s="146"/>
      <c r="B52" s="171" t="s">
        <v>45</v>
      </c>
      <c r="C52" s="171" t="s">
        <v>43</v>
      </c>
      <c r="D52" s="172">
        <v>111.91</v>
      </c>
      <c r="E52" s="173"/>
      <c r="F52" s="173"/>
      <c r="G52" s="173"/>
      <c r="H52" s="173"/>
      <c r="I52" s="173"/>
      <c r="J52" s="173"/>
      <c r="K52" s="173"/>
      <c r="L52" s="174">
        <f t="shared" si="4"/>
        <v>0</v>
      </c>
      <c r="M52" s="149"/>
      <c r="O52" s="175">
        <f t="shared" si="5"/>
        <v>0</v>
      </c>
    </row>
    <row r="53" spans="1:15">
      <c r="A53" s="146"/>
      <c r="B53" s="171" t="s">
        <v>46</v>
      </c>
      <c r="C53" s="171" t="s">
        <v>43</v>
      </c>
      <c r="D53" s="172">
        <v>111.91</v>
      </c>
      <c r="E53" s="173"/>
      <c r="F53" s="173"/>
      <c r="G53" s="173"/>
      <c r="H53" s="173"/>
      <c r="I53" s="173"/>
      <c r="J53" s="173"/>
      <c r="K53" s="173"/>
      <c r="L53" s="174">
        <f t="shared" si="4"/>
        <v>0</v>
      </c>
      <c r="M53" s="149"/>
      <c r="O53" s="175">
        <f t="shared" si="5"/>
        <v>0</v>
      </c>
    </row>
    <row r="54" spans="1:15">
      <c r="A54" s="146"/>
      <c r="B54" s="170" t="s">
        <v>48</v>
      </c>
      <c r="C54" s="171"/>
      <c r="D54" s="172"/>
      <c r="E54" s="173"/>
      <c r="F54" s="173"/>
      <c r="G54" s="173"/>
      <c r="H54" s="173"/>
      <c r="I54" s="173"/>
      <c r="J54" s="173"/>
      <c r="K54" s="173"/>
      <c r="L54" s="174">
        <f t="shared" si="4"/>
        <v>0</v>
      </c>
      <c r="M54" s="149"/>
      <c r="O54" s="175">
        <f t="shared" si="5"/>
        <v>0</v>
      </c>
    </row>
    <row r="55" spans="1:15">
      <c r="A55" s="146"/>
      <c r="B55" s="171"/>
      <c r="C55" s="171"/>
      <c r="D55" s="172"/>
      <c r="E55" s="173"/>
      <c r="F55" s="173"/>
      <c r="G55" s="173"/>
      <c r="H55" s="173"/>
      <c r="I55" s="173"/>
      <c r="J55" s="173"/>
      <c r="K55" s="173"/>
      <c r="L55" s="174">
        <f t="shared" si="4"/>
        <v>0</v>
      </c>
      <c r="M55" s="149"/>
      <c r="O55" s="175">
        <f t="shared" si="5"/>
        <v>0</v>
      </c>
    </row>
    <row r="56" spans="1:15">
      <c r="A56" s="146"/>
      <c r="B56" s="171" t="s">
        <v>40</v>
      </c>
      <c r="C56" s="171" t="s">
        <v>47</v>
      </c>
      <c r="D56" s="172">
        <v>111.91</v>
      </c>
      <c r="E56" s="173"/>
      <c r="F56" s="173"/>
      <c r="G56" s="173"/>
      <c r="H56" s="173"/>
      <c r="I56" s="173"/>
      <c r="J56" s="173"/>
      <c r="K56" s="173"/>
      <c r="L56" s="174">
        <f t="shared" si="4"/>
        <v>0</v>
      </c>
      <c r="M56" s="149"/>
      <c r="O56" s="175">
        <f t="shared" si="5"/>
        <v>0</v>
      </c>
    </row>
    <row r="57" spans="1:15">
      <c r="A57" s="146"/>
      <c r="B57" s="171" t="s">
        <v>42</v>
      </c>
      <c r="C57" s="171" t="s">
        <v>47</v>
      </c>
      <c r="D57" s="172">
        <v>111.91</v>
      </c>
      <c r="E57" s="173"/>
      <c r="F57" s="173"/>
      <c r="G57" s="173"/>
      <c r="H57" s="173"/>
      <c r="I57" s="173"/>
      <c r="J57" s="173"/>
      <c r="K57" s="173">
        <v>5.5</v>
      </c>
      <c r="L57" s="174">
        <f t="shared" si="4"/>
        <v>615.51</v>
      </c>
      <c r="M57" s="149"/>
      <c r="O57" s="175">
        <f t="shared" si="5"/>
        <v>5.5</v>
      </c>
    </row>
    <row r="58" spans="1:15">
      <c r="A58" s="146"/>
      <c r="B58" s="171" t="s">
        <v>44</v>
      </c>
      <c r="C58" s="171" t="s">
        <v>47</v>
      </c>
      <c r="D58" s="172">
        <v>111.91</v>
      </c>
      <c r="E58" s="173"/>
      <c r="F58" s="173"/>
      <c r="G58" s="173"/>
      <c r="H58" s="173"/>
      <c r="I58" s="173"/>
      <c r="J58" s="173"/>
      <c r="K58" s="173"/>
      <c r="L58" s="174">
        <f t="shared" si="4"/>
        <v>0</v>
      </c>
      <c r="M58" s="149"/>
      <c r="O58" s="175">
        <f t="shared" si="5"/>
        <v>0</v>
      </c>
    </row>
    <row r="59" spans="1:15">
      <c r="A59" s="146"/>
      <c r="B59" s="171" t="s">
        <v>45</v>
      </c>
      <c r="C59" s="171" t="s">
        <v>47</v>
      </c>
      <c r="D59" s="172">
        <v>111.91</v>
      </c>
      <c r="E59" s="173"/>
      <c r="F59" s="173"/>
      <c r="G59" s="173"/>
      <c r="H59" s="173"/>
      <c r="I59" s="173"/>
      <c r="J59" s="173"/>
      <c r="K59" s="173"/>
      <c r="L59" s="174">
        <f t="shared" si="4"/>
        <v>0</v>
      </c>
      <c r="M59" s="149"/>
      <c r="O59" s="175">
        <f t="shared" si="5"/>
        <v>0</v>
      </c>
    </row>
    <row r="60" spans="1:15">
      <c r="A60" s="146"/>
      <c r="B60" s="171" t="s">
        <v>49</v>
      </c>
      <c r="C60" s="171" t="s">
        <v>57</v>
      </c>
      <c r="D60" s="172">
        <v>111.91</v>
      </c>
      <c r="E60" s="173"/>
      <c r="F60" s="173"/>
      <c r="G60" s="173"/>
      <c r="H60" s="173"/>
      <c r="I60" s="173"/>
      <c r="J60" s="173"/>
      <c r="K60" s="173"/>
      <c r="L60" s="174">
        <f t="shared" si="4"/>
        <v>0</v>
      </c>
      <c r="M60" s="149"/>
      <c r="O60" s="175">
        <f t="shared" si="5"/>
        <v>0</v>
      </c>
    </row>
    <row r="61" spans="1:15">
      <c r="A61" s="146"/>
      <c r="B61" s="171"/>
      <c r="C61" s="171"/>
      <c r="D61" s="172"/>
      <c r="E61" s="173"/>
      <c r="F61" s="173"/>
      <c r="G61" s="173"/>
      <c r="H61" s="173"/>
      <c r="I61" s="173"/>
      <c r="J61" s="173"/>
      <c r="K61" s="173"/>
      <c r="L61" s="174">
        <f t="shared" si="4"/>
        <v>0</v>
      </c>
      <c r="M61" s="149"/>
      <c r="O61" s="175">
        <f t="shared" si="5"/>
        <v>0</v>
      </c>
    </row>
    <row r="62" spans="1:15">
      <c r="A62" s="146"/>
      <c r="B62" s="170" t="s">
        <v>50</v>
      </c>
      <c r="C62" s="171"/>
      <c r="D62" s="172"/>
      <c r="E62" s="173"/>
      <c r="F62" s="173"/>
      <c r="G62" s="173"/>
      <c r="H62" s="173"/>
      <c r="I62" s="173"/>
      <c r="J62" s="173"/>
      <c r="K62" s="173"/>
      <c r="L62" s="174">
        <f t="shared" si="4"/>
        <v>0</v>
      </c>
      <c r="M62" s="149"/>
      <c r="O62" s="175">
        <f t="shared" si="5"/>
        <v>0</v>
      </c>
    </row>
    <row r="63" spans="1:15">
      <c r="A63" s="146"/>
      <c r="B63" s="171" t="s">
        <v>51</v>
      </c>
      <c r="C63" s="171" t="s">
        <v>47</v>
      </c>
      <c r="D63" s="172">
        <v>131.84</v>
      </c>
      <c r="E63" s="173"/>
      <c r="F63" s="173"/>
      <c r="G63" s="173"/>
      <c r="H63" s="173"/>
      <c r="I63" s="173"/>
      <c r="J63" s="173"/>
      <c r="K63" s="173"/>
      <c r="L63" s="174">
        <f t="shared" si="4"/>
        <v>0</v>
      </c>
      <c r="M63" s="149"/>
      <c r="O63" s="175">
        <f t="shared" si="5"/>
        <v>0</v>
      </c>
    </row>
    <row r="64" spans="1:15">
      <c r="A64" s="146"/>
      <c r="B64" s="171" t="s">
        <v>53</v>
      </c>
      <c r="C64" s="171" t="s">
        <v>52</v>
      </c>
      <c r="D64" s="172">
        <v>131.84</v>
      </c>
      <c r="E64" s="173"/>
      <c r="F64" s="173"/>
      <c r="G64" s="173"/>
      <c r="H64" s="173"/>
      <c r="I64" s="173"/>
      <c r="J64" s="173"/>
      <c r="K64" s="173"/>
      <c r="L64" s="174">
        <f t="shared" si="4"/>
        <v>0</v>
      </c>
      <c r="M64" s="149"/>
      <c r="O64" s="175">
        <f t="shared" si="5"/>
        <v>0</v>
      </c>
    </row>
    <row r="65" spans="1:15">
      <c r="A65" s="146"/>
      <c r="B65" s="171" t="s">
        <v>54</v>
      </c>
      <c r="C65" s="171" t="s">
        <v>52</v>
      </c>
      <c r="D65" s="172">
        <v>131.84</v>
      </c>
      <c r="E65" s="173">
        <v>4</v>
      </c>
      <c r="F65" s="173">
        <v>2</v>
      </c>
      <c r="G65" s="173"/>
      <c r="H65" s="173"/>
      <c r="I65" s="173"/>
      <c r="J65" s="173"/>
      <c r="K65" s="173"/>
      <c r="L65" s="174">
        <f t="shared" si="4"/>
        <v>791.04</v>
      </c>
      <c r="M65" s="149"/>
      <c r="O65" s="175">
        <f t="shared" si="5"/>
        <v>6</v>
      </c>
    </row>
    <row r="66" spans="1:15">
      <c r="A66" s="146"/>
      <c r="B66" s="171" t="s">
        <v>55</v>
      </c>
      <c r="C66" s="171" t="s">
        <v>52</v>
      </c>
      <c r="D66" s="172">
        <v>131.84</v>
      </c>
      <c r="E66" s="173"/>
      <c r="F66" s="173"/>
      <c r="G66" s="173"/>
      <c r="H66" s="173"/>
      <c r="I66" s="173"/>
      <c r="J66" s="173"/>
      <c r="K66" s="173"/>
      <c r="L66" s="174">
        <f t="shared" si="4"/>
        <v>0</v>
      </c>
      <c r="M66" s="149"/>
      <c r="O66" s="175">
        <f t="shared" si="5"/>
        <v>0</v>
      </c>
    </row>
    <row r="67" spans="1:15">
      <c r="A67" s="146"/>
      <c r="D67" s="176"/>
      <c r="E67" s="177"/>
      <c r="F67" s="177"/>
      <c r="G67" s="177"/>
      <c r="H67" s="177"/>
      <c r="I67" s="177"/>
      <c r="J67" s="177"/>
      <c r="K67" s="177"/>
      <c r="L67" s="177"/>
      <c r="M67" s="149"/>
      <c r="O67" s="175">
        <f t="shared" si="5"/>
        <v>0</v>
      </c>
    </row>
    <row r="68" spans="1:15">
      <c r="A68" s="146"/>
      <c r="D68" s="176"/>
      <c r="E68" s="177"/>
      <c r="F68" s="177"/>
      <c r="G68" s="177"/>
      <c r="H68" s="177"/>
      <c r="I68" s="177"/>
      <c r="J68" s="177"/>
      <c r="K68" s="177"/>
      <c r="L68" s="177"/>
      <c r="M68" s="149"/>
      <c r="O68" s="175"/>
    </row>
    <row r="69" spans="1:15" ht="44.25" customHeight="1">
      <c r="A69" s="146"/>
      <c r="C69" s="160" t="s">
        <v>33</v>
      </c>
      <c r="D69" s="161"/>
      <c r="E69" s="162"/>
      <c r="F69" s="163"/>
      <c r="G69" s="163"/>
      <c r="H69" s="163"/>
      <c r="I69" s="163"/>
      <c r="J69" s="163"/>
      <c r="K69" s="164"/>
      <c r="L69" s="165"/>
      <c r="M69" s="149"/>
      <c r="O69" s="175"/>
    </row>
    <row r="70" spans="1:15" ht="32.25" customHeight="1">
      <c r="A70" s="146"/>
      <c r="B70" s="166" t="s">
        <v>35</v>
      </c>
      <c r="C70" s="166" t="s">
        <v>36</v>
      </c>
      <c r="D70" s="167" t="s">
        <v>37</v>
      </c>
      <c r="E70" s="168">
        <f>K46+1</f>
        <v>45131</v>
      </c>
      <c r="F70" s="168">
        <f>E70+1</f>
        <v>45132</v>
      </c>
      <c r="G70" s="168">
        <f t="shared" ref="G70:K70" si="6">F70+1</f>
        <v>45133</v>
      </c>
      <c r="H70" s="168">
        <f t="shared" si="6"/>
        <v>45134</v>
      </c>
      <c r="I70" s="168">
        <f t="shared" si="6"/>
        <v>45135</v>
      </c>
      <c r="J70" s="168">
        <f t="shared" si="6"/>
        <v>45136</v>
      </c>
      <c r="K70" s="168">
        <f t="shared" si="6"/>
        <v>45137</v>
      </c>
      <c r="L70" s="169" t="s">
        <v>38</v>
      </c>
      <c r="M70" s="149"/>
      <c r="O70" s="175"/>
    </row>
    <row r="71" spans="1:15">
      <c r="A71" s="146"/>
      <c r="B71" s="170" t="s">
        <v>39</v>
      </c>
      <c r="C71" s="171"/>
      <c r="D71" s="172"/>
      <c r="E71" s="173"/>
      <c r="F71" s="173"/>
      <c r="G71" s="173"/>
      <c r="H71" s="173"/>
      <c r="I71" s="173"/>
      <c r="J71" s="173"/>
      <c r="K71" s="173"/>
      <c r="L71" s="174">
        <f t="shared" ref="L71:L79" si="7">ROUND(SUM(E71:K71)*D71,2)</f>
        <v>0</v>
      </c>
      <c r="M71" s="149"/>
      <c r="O71" s="175"/>
    </row>
    <row r="72" spans="1:15">
      <c r="A72" s="146"/>
      <c r="B72" s="171"/>
      <c r="C72" s="171"/>
      <c r="D72" s="172"/>
      <c r="E72" s="173"/>
      <c r="F72" s="173"/>
      <c r="G72" s="173"/>
      <c r="H72" s="173"/>
      <c r="I72" s="173"/>
      <c r="J72" s="173"/>
      <c r="K72" s="173"/>
      <c r="L72" s="174">
        <f t="shared" si="7"/>
        <v>0</v>
      </c>
      <c r="M72" s="149"/>
      <c r="O72" s="175"/>
    </row>
    <row r="73" spans="1:15">
      <c r="A73" s="146"/>
      <c r="B73" s="171"/>
      <c r="C73" s="171"/>
      <c r="D73" s="172"/>
      <c r="E73" s="173"/>
      <c r="F73" s="173"/>
      <c r="G73" s="173"/>
      <c r="H73" s="173"/>
      <c r="I73" s="173"/>
      <c r="J73" s="173"/>
      <c r="K73" s="173"/>
      <c r="L73" s="174">
        <f t="shared" si="7"/>
        <v>0</v>
      </c>
      <c r="M73" s="149"/>
      <c r="O73" s="175"/>
    </row>
    <row r="74" spans="1:15">
      <c r="A74" s="146"/>
      <c r="B74" s="171"/>
      <c r="C74" s="171"/>
      <c r="D74" s="172"/>
      <c r="E74" s="173"/>
      <c r="F74" s="173"/>
      <c r="G74" s="173"/>
      <c r="H74" s="173"/>
      <c r="I74" s="173"/>
      <c r="J74" s="173"/>
      <c r="K74" s="173"/>
      <c r="L74" s="174">
        <f t="shared" si="7"/>
        <v>0</v>
      </c>
      <c r="M74" s="149"/>
      <c r="O74" s="175"/>
    </row>
    <row r="75" spans="1:15">
      <c r="A75" s="146"/>
      <c r="B75" s="170" t="s">
        <v>50</v>
      </c>
      <c r="C75" s="171"/>
      <c r="D75" s="172"/>
      <c r="E75" s="173"/>
      <c r="F75" s="173"/>
      <c r="G75" s="173"/>
      <c r="H75" s="173"/>
      <c r="I75" s="173"/>
      <c r="J75" s="173"/>
      <c r="K75" s="173"/>
      <c r="L75" s="174">
        <f t="shared" si="7"/>
        <v>0</v>
      </c>
      <c r="M75" s="149"/>
      <c r="O75" s="175"/>
    </row>
    <row r="76" spans="1:15">
      <c r="A76" s="146"/>
      <c r="B76" s="171" t="s">
        <v>58</v>
      </c>
      <c r="C76" s="171"/>
      <c r="D76" s="172"/>
      <c r="E76" s="173"/>
      <c r="F76" s="173"/>
      <c r="G76" s="173"/>
      <c r="H76" s="173"/>
      <c r="I76" s="173"/>
      <c r="J76" s="173"/>
      <c r="K76" s="173"/>
      <c r="L76" s="174">
        <f t="shared" si="7"/>
        <v>0</v>
      </c>
      <c r="M76" s="149"/>
      <c r="O76" s="175"/>
    </row>
    <row r="77" spans="1:15">
      <c r="A77" s="146"/>
      <c r="B77" s="171" t="s">
        <v>59</v>
      </c>
      <c r="C77" s="171"/>
      <c r="D77" s="172"/>
      <c r="E77" s="173"/>
      <c r="F77" s="173"/>
      <c r="G77" s="173"/>
      <c r="H77" s="173"/>
      <c r="I77" s="173"/>
      <c r="J77" s="173"/>
      <c r="K77" s="173"/>
      <c r="L77" s="174">
        <f t="shared" si="7"/>
        <v>0</v>
      </c>
      <c r="M77" s="149"/>
      <c r="O77" s="175"/>
    </row>
    <row r="78" spans="1:15">
      <c r="A78" s="146"/>
      <c r="B78" s="171"/>
      <c r="C78" s="171"/>
      <c r="D78" s="172"/>
      <c r="E78" s="173"/>
      <c r="F78" s="173"/>
      <c r="G78" s="173"/>
      <c r="H78" s="173"/>
      <c r="I78" s="173"/>
      <c r="J78" s="173"/>
      <c r="K78" s="173"/>
      <c r="L78" s="174">
        <f t="shared" si="7"/>
        <v>0</v>
      </c>
      <c r="M78" s="149"/>
      <c r="O78" s="175"/>
    </row>
    <row r="79" spans="1:15">
      <c r="A79" s="146"/>
      <c r="B79" s="171"/>
      <c r="C79" s="171"/>
      <c r="D79" s="172"/>
      <c r="E79" s="173"/>
      <c r="F79" s="173"/>
      <c r="G79" s="173"/>
      <c r="H79" s="173"/>
      <c r="I79" s="173"/>
      <c r="J79" s="173"/>
      <c r="K79" s="173"/>
      <c r="L79" s="174">
        <f t="shared" si="7"/>
        <v>0</v>
      </c>
      <c r="M79" s="149"/>
      <c r="O79" s="175"/>
    </row>
    <row r="80" spans="1:15">
      <c r="A80" s="146"/>
      <c r="D80" s="176"/>
      <c r="E80" s="177"/>
      <c r="F80" s="177"/>
      <c r="G80" s="177"/>
      <c r="H80" s="177"/>
      <c r="I80" s="177"/>
      <c r="J80" s="177"/>
      <c r="K80" s="177"/>
      <c r="L80" s="177"/>
      <c r="M80" s="149"/>
      <c r="O80" s="175"/>
    </row>
    <row r="81" spans="1:15">
      <c r="A81" s="146"/>
      <c r="D81" s="176"/>
      <c r="E81" s="177"/>
      <c r="F81" s="177"/>
      <c r="G81" s="177"/>
      <c r="H81" s="177"/>
      <c r="I81" s="177"/>
      <c r="J81" s="177"/>
      <c r="K81" s="177"/>
      <c r="L81" s="177"/>
      <c r="M81" s="149"/>
      <c r="O81" s="175"/>
    </row>
    <row r="82" spans="1:15" ht="39" customHeight="1">
      <c r="A82" s="146"/>
      <c r="C82" s="160" t="s">
        <v>33</v>
      </c>
      <c r="D82" s="161"/>
      <c r="E82" s="162" t="s">
        <v>60</v>
      </c>
      <c r="F82" s="163"/>
      <c r="G82" s="163"/>
      <c r="H82" s="163"/>
      <c r="I82" s="163"/>
      <c r="J82" s="163"/>
      <c r="K82" s="164"/>
      <c r="L82" s="165"/>
      <c r="M82" s="149"/>
      <c r="O82" s="175"/>
    </row>
    <row r="83" spans="1:15" ht="36" customHeight="1">
      <c r="A83" s="146"/>
      <c r="B83" s="166" t="s">
        <v>35</v>
      </c>
      <c r="C83" s="166" t="s">
        <v>36</v>
      </c>
      <c r="D83" s="167" t="s">
        <v>37</v>
      </c>
      <c r="E83" s="168">
        <f>K70+1</f>
        <v>45138</v>
      </c>
      <c r="F83" s="168">
        <f>E83+1</f>
        <v>45139</v>
      </c>
      <c r="G83" s="168">
        <f t="shared" ref="G83:K83" si="8">F83+1</f>
        <v>45140</v>
      </c>
      <c r="H83" s="168">
        <f t="shared" si="8"/>
        <v>45141</v>
      </c>
      <c r="I83" s="168">
        <f t="shared" si="8"/>
        <v>45142</v>
      </c>
      <c r="J83" s="168">
        <f t="shared" si="8"/>
        <v>45143</v>
      </c>
      <c r="K83" s="168">
        <f t="shared" si="8"/>
        <v>45144</v>
      </c>
      <c r="L83" s="169" t="s">
        <v>38</v>
      </c>
      <c r="M83" s="149"/>
      <c r="O83" s="175"/>
    </row>
    <row r="84" spans="1:15" ht="22.5" customHeight="1">
      <c r="A84" s="146"/>
      <c r="B84" s="170" t="s">
        <v>39</v>
      </c>
      <c r="C84" s="171"/>
      <c r="D84" s="172"/>
      <c r="E84" s="173"/>
      <c r="F84" s="173"/>
      <c r="G84" s="173"/>
      <c r="H84" s="173"/>
      <c r="I84" s="173"/>
      <c r="J84" s="173"/>
      <c r="K84" s="173"/>
      <c r="L84" s="174">
        <f t="shared" ref="L84:L102" si="9">ROUND(SUM(E84:K84)*D84,2)</f>
        <v>0</v>
      </c>
      <c r="M84" s="149"/>
      <c r="O84" s="175">
        <f t="shared" ref="O84:O101" si="10">SUM(E84:K84)</f>
        <v>0</v>
      </c>
    </row>
    <row r="85" spans="1:15">
      <c r="A85" s="146"/>
      <c r="B85" s="171" t="s">
        <v>40</v>
      </c>
      <c r="C85" s="171" t="s">
        <v>41</v>
      </c>
      <c r="D85" s="172">
        <v>111.91</v>
      </c>
      <c r="E85" s="173"/>
      <c r="F85" s="173">
        <v>5</v>
      </c>
      <c r="G85" s="173"/>
      <c r="H85" s="173"/>
      <c r="I85" s="173"/>
      <c r="J85" s="173"/>
      <c r="K85" s="173"/>
      <c r="L85" s="174">
        <f t="shared" si="9"/>
        <v>559.54999999999995</v>
      </c>
      <c r="M85" s="149"/>
      <c r="O85" s="175">
        <f t="shared" si="10"/>
        <v>5</v>
      </c>
    </row>
    <row r="86" spans="1:15">
      <c r="A86" s="146"/>
      <c r="B86" s="171" t="s">
        <v>61</v>
      </c>
      <c r="C86" s="171" t="s">
        <v>43</v>
      </c>
      <c r="D86" s="172">
        <v>111.91</v>
      </c>
      <c r="E86" s="173"/>
      <c r="F86" s="173"/>
      <c r="G86" s="173"/>
      <c r="H86" s="173"/>
      <c r="I86" s="173"/>
      <c r="J86" s="173"/>
      <c r="K86" s="173"/>
      <c r="L86" s="174">
        <f t="shared" si="9"/>
        <v>0</v>
      </c>
      <c r="M86" s="149"/>
      <c r="O86" s="175">
        <f t="shared" si="10"/>
        <v>0</v>
      </c>
    </row>
    <row r="87" spans="1:15">
      <c r="A87" s="146"/>
      <c r="B87" s="171" t="s">
        <v>62</v>
      </c>
      <c r="C87" s="171" t="s">
        <v>43</v>
      </c>
      <c r="D87" s="172">
        <v>111.91</v>
      </c>
      <c r="E87" s="173"/>
      <c r="F87" s="173"/>
      <c r="G87" s="173"/>
      <c r="H87" s="173"/>
      <c r="I87" s="173"/>
      <c r="J87" s="173"/>
      <c r="K87" s="173"/>
      <c r="L87" s="174">
        <f t="shared" si="9"/>
        <v>0</v>
      </c>
      <c r="M87" s="149"/>
      <c r="O87" s="175">
        <f t="shared" si="10"/>
        <v>0</v>
      </c>
    </row>
    <row r="88" spans="1:15">
      <c r="A88" s="146"/>
      <c r="B88" s="171" t="s">
        <v>63</v>
      </c>
      <c r="C88" s="171" t="s">
        <v>43</v>
      </c>
      <c r="D88" s="172">
        <v>111.91</v>
      </c>
      <c r="E88" s="173"/>
      <c r="F88" s="173"/>
      <c r="G88" s="173"/>
      <c r="H88" s="173"/>
      <c r="I88" s="173"/>
      <c r="J88" s="173"/>
      <c r="K88" s="173"/>
      <c r="L88" s="174">
        <f t="shared" si="9"/>
        <v>0</v>
      </c>
      <c r="M88" s="149"/>
      <c r="O88" s="175">
        <f t="shared" si="10"/>
        <v>0</v>
      </c>
    </row>
    <row r="89" spans="1:15">
      <c r="A89" s="146"/>
      <c r="B89" s="171"/>
      <c r="C89" s="171"/>
      <c r="D89" s="172"/>
      <c r="E89" s="173"/>
      <c r="F89" s="173"/>
      <c r="G89" s="173"/>
      <c r="H89" s="173"/>
      <c r="I89" s="173"/>
      <c r="J89" s="173"/>
      <c r="K89" s="173"/>
      <c r="L89" s="174">
        <f t="shared" si="9"/>
        <v>0</v>
      </c>
      <c r="M89" s="149"/>
      <c r="O89" s="175">
        <f t="shared" si="10"/>
        <v>0</v>
      </c>
    </row>
    <row r="90" spans="1:15">
      <c r="A90" s="146"/>
      <c r="B90" s="170" t="s">
        <v>48</v>
      </c>
      <c r="C90" s="171"/>
      <c r="D90" s="172"/>
      <c r="E90" s="173"/>
      <c r="F90" s="173"/>
      <c r="G90" s="173"/>
      <c r="H90" s="173"/>
      <c r="I90" s="173"/>
      <c r="J90" s="173"/>
      <c r="K90" s="173"/>
      <c r="L90" s="174">
        <f t="shared" si="9"/>
        <v>0</v>
      </c>
      <c r="M90" s="149"/>
      <c r="O90" s="175">
        <f t="shared" si="10"/>
        <v>0</v>
      </c>
    </row>
    <row r="91" spans="1:15">
      <c r="A91" s="146"/>
      <c r="B91" s="171" t="s">
        <v>40</v>
      </c>
      <c r="C91" s="171" t="s">
        <v>47</v>
      </c>
      <c r="D91" s="172">
        <v>111.91</v>
      </c>
      <c r="E91" s="173"/>
      <c r="F91" s="173">
        <v>1</v>
      </c>
      <c r="G91" s="173"/>
      <c r="H91" s="173"/>
      <c r="I91" s="173"/>
      <c r="J91" s="173"/>
      <c r="K91" s="173"/>
      <c r="L91" s="174">
        <f t="shared" si="9"/>
        <v>111.91</v>
      </c>
      <c r="M91" s="149"/>
      <c r="O91" s="175">
        <f t="shared" si="10"/>
        <v>1</v>
      </c>
    </row>
    <row r="92" spans="1:15">
      <c r="A92" s="146"/>
      <c r="B92" s="171" t="s">
        <v>61</v>
      </c>
      <c r="C92" s="171" t="s">
        <v>47</v>
      </c>
      <c r="D92" s="172">
        <v>111.91</v>
      </c>
      <c r="E92" s="173"/>
      <c r="F92" s="173"/>
      <c r="G92" s="173"/>
      <c r="H92" s="173"/>
      <c r="I92" s="173"/>
      <c r="J92" s="173"/>
      <c r="K92" s="173"/>
      <c r="L92" s="174">
        <f t="shared" si="9"/>
        <v>0</v>
      </c>
      <c r="M92" s="149"/>
      <c r="O92" s="175">
        <f t="shared" si="10"/>
        <v>0</v>
      </c>
    </row>
    <row r="93" spans="1:15">
      <c r="A93" s="146"/>
      <c r="B93" s="171" t="s">
        <v>62</v>
      </c>
      <c r="C93" s="171" t="s">
        <v>47</v>
      </c>
      <c r="D93" s="172">
        <v>111.91</v>
      </c>
      <c r="E93" s="173"/>
      <c r="F93" s="173"/>
      <c r="G93" s="173"/>
      <c r="H93" s="173"/>
      <c r="I93" s="173"/>
      <c r="J93" s="173"/>
      <c r="K93" s="173"/>
      <c r="L93" s="174">
        <f t="shared" si="9"/>
        <v>0</v>
      </c>
      <c r="M93" s="149"/>
      <c r="O93" s="175">
        <f t="shared" si="10"/>
        <v>0</v>
      </c>
    </row>
    <row r="94" spans="1:15">
      <c r="A94" s="146"/>
      <c r="B94" s="171" t="s">
        <v>63</v>
      </c>
      <c r="C94" s="171" t="s">
        <v>47</v>
      </c>
      <c r="D94" s="172">
        <v>111.91</v>
      </c>
      <c r="E94" s="173"/>
      <c r="F94" s="173"/>
      <c r="G94" s="173"/>
      <c r="H94" s="173"/>
      <c r="I94" s="173"/>
      <c r="J94" s="173"/>
      <c r="K94" s="173"/>
      <c r="L94" s="174">
        <f t="shared" si="9"/>
        <v>0</v>
      </c>
      <c r="M94" s="149"/>
      <c r="O94" s="175">
        <f t="shared" si="10"/>
        <v>0</v>
      </c>
    </row>
    <row r="95" spans="1:15">
      <c r="A95" s="146"/>
      <c r="B95" s="171" t="s">
        <v>64</v>
      </c>
      <c r="C95" s="171"/>
      <c r="D95" s="172"/>
      <c r="E95" s="173"/>
      <c r="F95" s="173"/>
      <c r="G95" s="173"/>
      <c r="H95" s="173"/>
      <c r="I95" s="173"/>
      <c r="J95" s="173"/>
      <c r="K95" s="173"/>
      <c r="L95" s="174">
        <f t="shared" si="9"/>
        <v>0</v>
      </c>
      <c r="M95" s="149"/>
      <c r="O95" s="175">
        <f t="shared" si="10"/>
        <v>0</v>
      </c>
    </row>
    <row r="96" spans="1:15">
      <c r="A96" s="146"/>
      <c r="B96" s="171"/>
      <c r="C96" s="171"/>
      <c r="D96" s="172"/>
      <c r="E96" s="173"/>
      <c r="F96" s="173"/>
      <c r="G96" s="173"/>
      <c r="H96" s="173"/>
      <c r="I96" s="173"/>
      <c r="J96" s="173"/>
      <c r="K96" s="173"/>
      <c r="L96" s="174">
        <f t="shared" si="9"/>
        <v>0</v>
      </c>
      <c r="M96" s="149"/>
      <c r="O96" s="175">
        <f t="shared" si="10"/>
        <v>0</v>
      </c>
    </row>
    <row r="97" spans="1:15">
      <c r="A97" s="146"/>
      <c r="B97" s="171"/>
      <c r="C97" s="171"/>
      <c r="D97" s="172"/>
      <c r="E97" s="173"/>
      <c r="F97" s="173"/>
      <c r="G97" s="173"/>
      <c r="H97" s="173"/>
      <c r="I97" s="173"/>
      <c r="J97" s="173"/>
      <c r="K97" s="173"/>
      <c r="L97" s="174">
        <f t="shared" si="9"/>
        <v>0</v>
      </c>
      <c r="M97" s="149"/>
      <c r="O97" s="175">
        <f t="shared" si="10"/>
        <v>0</v>
      </c>
    </row>
    <row r="98" spans="1:15">
      <c r="A98" s="146"/>
      <c r="B98" s="170" t="s">
        <v>50</v>
      </c>
      <c r="C98" s="171"/>
      <c r="D98" s="172"/>
      <c r="E98" s="173"/>
      <c r="F98" s="173"/>
      <c r="G98" s="173"/>
      <c r="H98" s="173"/>
      <c r="I98" s="173"/>
      <c r="J98" s="173"/>
      <c r="K98" s="173"/>
      <c r="L98" s="174">
        <f t="shared" si="9"/>
        <v>0</v>
      </c>
      <c r="M98" s="149"/>
      <c r="O98" s="175">
        <f t="shared" si="10"/>
        <v>0</v>
      </c>
    </row>
    <row r="99" spans="1:15">
      <c r="A99" s="146"/>
      <c r="B99" s="171" t="s">
        <v>65</v>
      </c>
      <c r="C99" s="171"/>
      <c r="D99" s="172">
        <v>131.84</v>
      </c>
      <c r="E99" s="173"/>
      <c r="F99" s="173">
        <v>0.4</v>
      </c>
      <c r="G99" s="173"/>
      <c r="H99" s="173"/>
      <c r="I99" s="173"/>
      <c r="J99" s="173"/>
      <c r="K99" s="173"/>
      <c r="L99" s="174">
        <f t="shared" si="9"/>
        <v>52.74</v>
      </c>
      <c r="M99" s="149"/>
      <c r="O99" s="175">
        <f t="shared" si="10"/>
        <v>0.4</v>
      </c>
    </row>
    <row r="100" spans="1:15">
      <c r="A100" s="146"/>
      <c r="B100" s="171" t="s">
        <v>53</v>
      </c>
      <c r="C100" s="171"/>
      <c r="D100" s="172">
        <v>131.84</v>
      </c>
      <c r="E100" s="173"/>
      <c r="F100" s="173"/>
      <c r="G100" s="173">
        <v>1</v>
      </c>
      <c r="H100" s="173">
        <v>0.5</v>
      </c>
      <c r="I100" s="173"/>
      <c r="J100" s="173"/>
      <c r="K100" s="173"/>
      <c r="L100" s="174">
        <f t="shared" si="9"/>
        <v>197.76</v>
      </c>
      <c r="M100" s="149"/>
      <c r="O100" s="175">
        <f t="shared" si="10"/>
        <v>1.5</v>
      </c>
    </row>
    <row r="101" spans="1:15">
      <c r="A101" s="146"/>
      <c r="B101" s="171"/>
      <c r="C101" s="171"/>
      <c r="D101" s="172"/>
      <c r="E101" s="173"/>
      <c r="F101" s="173"/>
      <c r="G101" s="173"/>
      <c r="H101" s="173"/>
      <c r="I101" s="173"/>
      <c r="J101" s="173"/>
      <c r="K101" s="173"/>
      <c r="L101" s="174">
        <f t="shared" si="9"/>
        <v>0</v>
      </c>
      <c r="M101" s="149"/>
      <c r="O101" s="175">
        <f t="shared" si="10"/>
        <v>0</v>
      </c>
    </row>
    <row r="102" spans="1:15">
      <c r="A102" s="146"/>
      <c r="B102" s="171"/>
      <c r="C102" s="171"/>
      <c r="D102" s="172"/>
      <c r="E102" s="173"/>
      <c r="F102" s="173"/>
      <c r="G102" s="173"/>
      <c r="H102" s="173"/>
      <c r="I102" s="173"/>
      <c r="J102" s="173"/>
      <c r="K102" s="173"/>
      <c r="L102" s="174">
        <f t="shared" si="9"/>
        <v>0</v>
      </c>
      <c r="M102" s="149"/>
      <c r="O102" s="175"/>
    </row>
    <row r="103" spans="1:15">
      <c r="A103" s="146"/>
      <c r="D103" s="176"/>
      <c r="E103" s="177"/>
      <c r="F103" s="177"/>
      <c r="G103" s="177"/>
      <c r="H103" s="177"/>
      <c r="I103" s="177"/>
      <c r="J103" s="177"/>
      <c r="K103" s="177"/>
      <c r="L103" s="177"/>
      <c r="M103" s="149"/>
      <c r="O103" s="175"/>
    </row>
    <row r="104" spans="1:15" ht="10.5" customHeight="1">
      <c r="A104" s="146"/>
      <c r="D104" s="178"/>
      <c r="E104" s="179"/>
      <c r="F104" s="179"/>
      <c r="G104" s="179"/>
      <c r="H104" s="179"/>
      <c r="I104" s="179"/>
      <c r="J104" s="179"/>
      <c r="K104" s="182"/>
      <c r="L104" s="183"/>
      <c r="M104" s="149"/>
    </row>
    <row r="105" spans="1:15">
      <c r="A105" s="146"/>
      <c r="B105" s="183"/>
      <c r="C105" s="183"/>
      <c r="D105" s="183"/>
      <c r="E105" s="183"/>
      <c r="F105" s="183"/>
      <c r="G105" s="183"/>
      <c r="H105" s="183"/>
      <c r="I105" s="183"/>
      <c r="J105" s="183"/>
      <c r="K105" s="183"/>
      <c r="L105" s="183"/>
      <c r="M105" s="149"/>
      <c r="O105" s="175"/>
    </row>
    <row r="106" spans="1:15" ht="16.5" thickBot="1">
      <c r="A106" s="146"/>
      <c r="D106" s="176"/>
      <c r="E106" s="177"/>
      <c r="F106" s="177"/>
      <c r="G106" s="177"/>
      <c r="H106" s="177"/>
      <c r="I106" s="177"/>
      <c r="J106" s="177"/>
      <c r="K106" s="177"/>
      <c r="L106" s="177"/>
      <c r="M106" s="149"/>
      <c r="O106" s="175"/>
    </row>
    <row r="107" spans="1:15" ht="16.5" thickBot="1">
      <c r="A107" s="146"/>
      <c r="D107" s="178"/>
      <c r="E107" s="179"/>
      <c r="F107" s="179"/>
      <c r="G107" s="179"/>
      <c r="H107" s="179"/>
      <c r="I107" s="179"/>
      <c r="J107" s="179"/>
      <c r="K107" s="180" t="s">
        <v>66</v>
      </c>
      <c r="L107" s="181">
        <f>SUM(L15:L106)</f>
        <v>18901.2</v>
      </c>
      <c r="M107" s="149"/>
    </row>
    <row r="108" spans="1:15" ht="16.5" thickBot="1">
      <c r="A108" s="184"/>
      <c r="B108" s="185"/>
      <c r="C108" s="185"/>
      <c r="D108" s="185"/>
      <c r="E108" s="186"/>
      <c r="F108" s="186"/>
      <c r="G108" s="186"/>
      <c r="H108" s="186"/>
      <c r="I108" s="186"/>
      <c r="J108" s="186"/>
      <c r="K108" s="186"/>
      <c r="L108" s="186"/>
      <c r="M108" s="187"/>
    </row>
    <row r="109" spans="1:15">
      <c r="O109" s="188"/>
    </row>
  </sheetData>
  <sheetProtection formatColumns="0" formatRows="0"/>
  <pageMargins left="0.7" right="0.7" top="0.75" bottom="0.75" header="0.3" footer="0.3"/>
  <pageSetup scale="4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6A7CF-ADC2-4DC5-856C-65EB6B615BD6}">
  <sheetPr>
    <pageSetUpPr fitToPage="1"/>
  </sheetPr>
  <dimension ref="A1:U96"/>
  <sheetViews>
    <sheetView topLeftCell="A19" workbookViewId="0">
      <selection activeCell="E86" sqref="E86"/>
    </sheetView>
  </sheetViews>
  <sheetFormatPr defaultColWidth="8.85546875" defaultRowHeight="15"/>
  <cols>
    <col min="1" max="1" width="7.42578125" customWidth="1"/>
    <col min="2" max="2" width="21.85546875" customWidth="1"/>
    <col min="3" max="3" width="12.28515625" customWidth="1"/>
    <col min="4" max="4" width="9.28515625" customWidth="1"/>
    <col min="5" max="6" width="16.7109375" style="13" customWidth="1"/>
    <col min="7" max="8" width="19" style="13" customWidth="1"/>
    <col min="9" max="11" width="16.7109375" style="13" customWidth="1"/>
    <col min="12" max="12" width="14.7109375" style="13" customWidth="1"/>
    <col min="13" max="13" width="7.140625" customWidth="1"/>
    <col min="14" max="14" width="3.7109375" customWidth="1"/>
    <col min="21" max="21" width="10.5703125" bestFit="1" customWidth="1"/>
  </cols>
  <sheetData>
    <row r="1" spans="1:13">
      <c r="A1" s="8"/>
      <c r="B1" s="9"/>
      <c r="C1" s="9"/>
      <c r="D1" s="9"/>
      <c r="E1" s="10"/>
      <c r="F1" s="10"/>
      <c r="G1" s="10"/>
      <c r="H1" s="10"/>
      <c r="I1" s="10"/>
      <c r="J1" s="10"/>
      <c r="K1" s="10"/>
      <c r="L1" s="10"/>
      <c r="M1" s="11"/>
    </row>
    <row r="2" spans="1:13">
      <c r="A2" s="12"/>
      <c r="K2" s="13" t="s">
        <v>0</v>
      </c>
      <c r="L2" s="34">
        <f>IF('Cover Sheet'!$E$2="","",'Cover Sheet'!$E$2)</f>
        <v>45140</v>
      </c>
      <c r="M2" s="14"/>
    </row>
    <row r="3" spans="1:13">
      <c r="A3" s="12"/>
      <c r="M3" s="14"/>
    </row>
    <row r="4" spans="1:13">
      <c r="A4" s="12"/>
      <c r="M4" s="14"/>
    </row>
    <row r="5" spans="1:13" ht="21">
      <c r="A5" s="12"/>
      <c r="B5" s="220" t="s">
        <v>67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14"/>
    </row>
    <row r="6" spans="1:13">
      <c r="A6" s="12"/>
      <c r="M6" s="14"/>
    </row>
    <row r="7" spans="1:13">
      <c r="A7" s="12"/>
      <c r="B7" t="s">
        <v>3</v>
      </c>
      <c r="C7" t="str">
        <f>IF('Cover Sheet'!$C$9="","",'Cover Sheet'!$C$9)</f>
        <v>International Towers</v>
      </c>
      <c r="M7" s="14"/>
    </row>
    <row r="8" spans="1:13">
      <c r="A8" s="12"/>
      <c r="M8" s="14"/>
    </row>
    <row r="9" spans="1:13">
      <c r="A9" s="12"/>
      <c r="B9" t="s">
        <v>8</v>
      </c>
      <c r="C9" t="str">
        <f>IF('Cover Sheet'!$C$16="","",'Cover Sheet'!$C$16)</f>
        <v>Sparks Microwave</v>
      </c>
      <c r="E9" s="35"/>
      <c r="F9" s="35"/>
      <c r="G9" s="35"/>
      <c r="H9" s="35"/>
      <c r="I9" s="35"/>
      <c r="J9" s="35"/>
      <c r="K9" s="35"/>
      <c r="L9" s="35"/>
      <c r="M9" s="14"/>
    </row>
    <row r="10" spans="1:13">
      <c r="A10" s="12"/>
      <c r="M10" s="14"/>
    </row>
    <row r="11" spans="1:13">
      <c r="A11" s="12"/>
      <c r="B11" t="s">
        <v>14</v>
      </c>
      <c r="C11" t="str">
        <f>IF('Cover Sheet'!$C$24="","",CONCATENATE(TEXT('Cover Sheet'!$C$24,"m/dd/yy")," - ",TEXT('Cover Sheet'!$E$24,"m/dd/yy")))</f>
        <v>7/10/23 - 8/01/23</v>
      </c>
      <c r="M11" s="14"/>
    </row>
    <row r="12" spans="1:13">
      <c r="A12" s="12"/>
      <c r="M12" s="14"/>
    </row>
    <row r="13" spans="1:13" s="68" customFormat="1" ht="28.9" customHeight="1">
      <c r="A13" s="72"/>
      <c r="C13" s="229" t="s">
        <v>68</v>
      </c>
      <c r="D13" s="230"/>
      <c r="E13" s="226" t="s">
        <v>69</v>
      </c>
      <c r="F13" s="227"/>
      <c r="G13" s="227"/>
      <c r="H13" s="227"/>
      <c r="I13" s="227"/>
      <c r="J13" s="227"/>
      <c r="K13" s="228"/>
      <c r="L13" s="73"/>
      <c r="M13" s="74"/>
    </row>
    <row r="14" spans="1:13" ht="28.9" customHeight="1">
      <c r="A14" s="12"/>
      <c r="B14" s="192" t="s">
        <v>35</v>
      </c>
      <c r="C14" s="226" t="s">
        <v>70</v>
      </c>
      <c r="D14" s="228"/>
      <c r="E14" s="37">
        <v>45117</v>
      </c>
      <c r="F14" s="37">
        <f>E14+1</f>
        <v>45118</v>
      </c>
      <c r="G14" s="37">
        <f t="shared" ref="G14:K14" si="0">F14+1</f>
        <v>45119</v>
      </c>
      <c r="H14" s="37">
        <f t="shared" si="0"/>
        <v>45120</v>
      </c>
      <c r="I14" s="37">
        <f t="shared" si="0"/>
        <v>45121</v>
      </c>
      <c r="J14" s="37">
        <f t="shared" si="0"/>
        <v>45122</v>
      </c>
      <c r="K14" s="37">
        <f t="shared" si="0"/>
        <v>45123</v>
      </c>
      <c r="L14" s="38" t="s">
        <v>38</v>
      </c>
      <c r="M14" s="14"/>
    </row>
    <row r="15" spans="1:13">
      <c r="A15" s="12"/>
      <c r="B15" s="5" t="s">
        <v>40</v>
      </c>
      <c r="C15" s="224" t="s">
        <v>71</v>
      </c>
      <c r="D15" s="225"/>
      <c r="E15" s="6">
        <v>143.01</v>
      </c>
      <c r="F15" s="6">
        <v>143.01</v>
      </c>
      <c r="G15" s="6">
        <v>143.01</v>
      </c>
      <c r="H15" s="6">
        <v>143.01</v>
      </c>
      <c r="I15" s="6"/>
      <c r="J15" s="6"/>
      <c r="K15" s="6"/>
      <c r="L15" s="39">
        <f>SUM(E15:K15)</f>
        <v>572.04</v>
      </c>
      <c r="M15" s="14"/>
    </row>
    <row r="16" spans="1:13">
      <c r="A16" s="12"/>
      <c r="B16" s="5" t="s">
        <v>40</v>
      </c>
      <c r="C16" s="224" t="s">
        <v>72</v>
      </c>
      <c r="D16" s="225"/>
      <c r="E16" s="6">
        <v>69</v>
      </c>
      <c r="F16" s="6">
        <v>69</v>
      </c>
      <c r="G16" s="6">
        <v>69</v>
      </c>
      <c r="H16" s="6">
        <v>69</v>
      </c>
      <c r="I16" s="6"/>
      <c r="J16" s="6"/>
      <c r="K16" s="6"/>
      <c r="L16" s="39">
        <f t="shared" ref="L16:L30" si="1">SUM(E16:K16)</f>
        <v>276</v>
      </c>
      <c r="M16" s="14"/>
    </row>
    <row r="17" spans="1:13">
      <c r="A17" s="12"/>
      <c r="B17" s="5" t="s">
        <v>42</v>
      </c>
      <c r="C17" s="224" t="s">
        <v>71</v>
      </c>
      <c r="D17" s="225"/>
      <c r="E17" s="6">
        <v>143.01</v>
      </c>
      <c r="F17" s="6">
        <v>143.01</v>
      </c>
      <c r="G17" s="6">
        <v>143.01</v>
      </c>
      <c r="H17" s="6">
        <v>143.01</v>
      </c>
      <c r="I17" s="6"/>
      <c r="J17" s="6"/>
      <c r="K17" s="6"/>
      <c r="L17" s="39">
        <f t="shared" si="1"/>
        <v>572.04</v>
      </c>
      <c r="M17" s="14"/>
    </row>
    <row r="18" spans="1:13">
      <c r="A18" s="12"/>
      <c r="B18" s="5" t="s">
        <v>42</v>
      </c>
      <c r="C18" s="224" t="s">
        <v>72</v>
      </c>
      <c r="D18" s="225"/>
      <c r="E18" s="6">
        <v>69</v>
      </c>
      <c r="F18" s="6">
        <v>69</v>
      </c>
      <c r="G18" s="6">
        <v>69</v>
      </c>
      <c r="H18" s="6">
        <v>69</v>
      </c>
      <c r="I18" s="6"/>
      <c r="J18" s="6"/>
      <c r="K18" s="6"/>
      <c r="L18" s="39">
        <f t="shared" si="1"/>
        <v>276</v>
      </c>
      <c r="M18" s="14"/>
    </row>
    <row r="19" spans="1:13">
      <c r="A19" s="12"/>
      <c r="B19" s="5" t="s">
        <v>44</v>
      </c>
      <c r="C19" s="224" t="s">
        <v>71</v>
      </c>
      <c r="D19" s="225"/>
      <c r="E19" s="6">
        <v>143.01</v>
      </c>
      <c r="F19" s="6">
        <v>143.01</v>
      </c>
      <c r="G19" s="6">
        <v>143.01</v>
      </c>
      <c r="H19" s="6">
        <v>143.01</v>
      </c>
      <c r="I19" s="6"/>
      <c r="J19" s="6"/>
      <c r="K19" s="6"/>
      <c r="L19" s="39">
        <f t="shared" si="1"/>
        <v>572.04</v>
      </c>
      <c r="M19" s="14"/>
    </row>
    <row r="20" spans="1:13">
      <c r="A20" s="12"/>
      <c r="B20" s="5" t="s">
        <v>44</v>
      </c>
      <c r="C20" s="224" t="s">
        <v>72</v>
      </c>
      <c r="D20" s="225"/>
      <c r="E20" s="6">
        <v>69</v>
      </c>
      <c r="F20" s="6">
        <v>69</v>
      </c>
      <c r="G20" s="6">
        <v>69</v>
      </c>
      <c r="H20" s="6">
        <v>69</v>
      </c>
      <c r="I20" s="6"/>
      <c r="J20" s="6"/>
      <c r="K20" s="6"/>
      <c r="L20" s="39">
        <f t="shared" si="1"/>
        <v>276</v>
      </c>
      <c r="M20" s="14"/>
    </row>
    <row r="21" spans="1:13">
      <c r="A21" s="12"/>
      <c r="B21" s="75" t="s">
        <v>45</v>
      </c>
      <c r="C21" s="224" t="s">
        <v>71</v>
      </c>
      <c r="D21" s="225"/>
      <c r="E21" s="6">
        <v>143.01</v>
      </c>
      <c r="F21" s="6">
        <v>143.01</v>
      </c>
      <c r="G21" s="6">
        <v>143.01</v>
      </c>
      <c r="H21" s="6">
        <v>143.01</v>
      </c>
      <c r="I21" s="6"/>
      <c r="J21" s="6"/>
      <c r="K21" s="6"/>
      <c r="L21" s="39">
        <f t="shared" si="1"/>
        <v>572.04</v>
      </c>
      <c r="M21" s="14"/>
    </row>
    <row r="22" spans="1:13">
      <c r="A22" s="12"/>
      <c r="B22" s="75" t="s">
        <v>45</v>
      </c>
      <c r="C22" s="224" t="s">
        <v>72</v>
      </c>
      <c r="D22" s="225"/>
      <c r="E22" s="6">
        <v>69</v>
      </c>
      <c r="F22" s="6">
        <v>69</v>
      </c>
      <c r="G22" s="6">
        <v>69</v>
      </c>
      <c r="H22" s="6">
        <v>69</v>
      </c>
      <c r="I22" s="6"/>
      <c r="J22" s="6"/>
      <c r="K22" s="6"/>
      <c r="L22" s="39">
        <f t="shared" si="1"/>
        <v>276</v>
      </c>
      <c r="M22" s="14"/>
    </row>
    <row r="23" spans="1:13">
      <c r="A23" s="12"/>
      <c r="B23" s="5"/>
      <c r="C23" s="224"/>
      <c r="D23" s="225"/>
      <c r="E23" s="6"/>
      <c r="F23" s="6"/>
      <c r="G23" s="6"/>
      <c r="H23" s="6"/>
      <c r="I23" s="6"/>
      <c r="J23" s="6"/>
      <c r="K23" s="6"/>
      <c r="L23" s="39">
        <f t="shared" si="1"/>
        <v>0</v>
      </c>
      <c r="M23" s="14"/>
    </row>
    <row r="24" spans="1:13">
      <c r="A24" s="12"/>
      <c r="B24" s="5"/>
      <c r="C24" s="224"/>
      <c r="D24" s="225"/>
      <c r="E24" s="6"/>
      <c r="F24" s="6"/>
      <c r="G24" s="6"/>
      <c r="H24" s="6"/>
      <c r="I24" s="6"/>
      <c r="J24" s="6"/>
      <c r="K24" s="6"/>
      <c r="L24" s="39">
        <f>SUM(E24:K24)</f>
        <v>0</v>
      </c>
      <c r="M24" s="14"/>
    </row>
    <row r="25" spans="1:13">
      <c r="A25" s="12"/>
      <c r="B25" s="5"/>
      <c r="C25" s="224"/>
      <c r="D25" s="225"/>
      <c r="E25" s="6"/>
      <c r="F25" s="6"/>
      <c r="G25" s="6"/>
      <c r="H25" s="6"/>
      <c r="I25" s="6"/>
      <c r="J25" s="6"/>
      <c r="K25" s="6"/>
      <c r="L25" s="39">
        <f t="shared" si="1"/>
        <v>0</v>
      </c>
      <c r="M25" s="14"/>
    </row>
    <row r="26" spans="1:13">
      <c r="A26" s="12"/>
      <c r="B26" s="5"/>
      <c r="C26" s="224"/>
      <c r="D26" s="225"/>
      <c r="E26" s="6"/>
      <c r="F26" s="6"/>
      <c r="G26" s="6"/>
      <c r="H26" s="6"/>
      <c r="I26" s="6"/>
      <c r="J26" s="6"/>
      <c r="K26" s="6"/>
      <c r="L26" s="39">
        <f t="shared" si="1"/>
        <v>0</v>
      </c>
      <c r="M26" s="14"/>
    </row>
    <row r="27" spans="1:13">
      <c r="A27" s="12"/>
      <c r="B27" s="5"/>
      <c r="C27" s="224"/>
      <c r="D27" s="225"/>
      <c r="E27" s="6"/>
      <c r="F27" s="6"/>
      <c r="G27" s="6"/>
      <c r="H27" s="6"/>
      <c r="I27" s="6"/>
      <c r="J27" s="6"/>
      <c r="K27" s="6"/>
      <c r="L27" s="39">
        <f t="shared" si="1"/>
        <v>0</v>
      </c>
      <c r="M27" s="14"/>
    </row>
    <row r="28" spans="1:13">
      <c r="A28" s="12"/>
      <c r="B28" s="5"/>
      <c r="C28" s="224"/>
      <c r="D28" s="225"/>
      <c r="E28" s="6"/>
      <c r="F28" s="6"/>
      <c r="G28" s="6"/>
      <c r="H28" s="6"/>
      <c r="I28" s="6"/>
      <c r="J28" s="6"/>
      <c r="K28" s="6"/>
      <c r="L28" s="39">
        <f t="shared" si="1"/>
        <v>0</v>
      </c>
      <c r="M28" s="14"/>
    </row>
    <row r="29" spans="1:13">
      <c r="A29" s="12"/>
      <c r="B29" s="5"/>
      <c r="C29" s="190"/>
      <c r="D29" s="191"/>
      <c r="E29" s="6"/>
      <c r="F29" s="6"/>
      <c r="G29" s="6"/>
      <c r="H29" s="6"/>
      <c r="I29" s="6"/>
      <c r="J29" s="6"/>
      <c r="K29" s="6"/>
      <c r="L29" s="39">
        <f t="shared" si="1"/>
        <v>0</v>
      </c>
      <c r="M29" s="14"/>
    </row>
    <row r="30" spans="1:13">
      <c r="A30" s="12"/>
      <c r="B30" s="75"/>
      <c r="C30" s="190"/>
      <c r="D30" s="191"/>
      <c r="E30" s="6"/>
      <c r="F30" s="6"/>
      <c r="G30" s="6"/>
      <c r="H30" s="6"/>
      <c r="I30" s="6"/>
      <c r="J30" s="6"/>
      <c r="K30" s="6"/>
      <c r="L30" s="39">
        <f t="shared" si="1"/>
        <v>0</v>
      </c>
      <c r="M30" s="14"/>
    </row>
    <row r="31" spans="1:13">
      <c r="A31" s="12"/>
      <c r="D31" s="40"/>
      <c r="E31" s="41"/>
      <c r="F31" s="41"/>
      <c r="G31" s="41"/>
      <c r="H31" s="41"/>
      <c r="I31" s="41"/>
      <c r="J31" s="41"/>
      <c r="K31" s="41"/>
      <c r="L31" s="41"/>
      <c r="M31" s="14"/>
    </row>
    <row r="32" spans="1:13">
      <c r="A32" s="12"/>
      <c r="D32" s="40"/>
      <c r="E32" s="41"/>
      <c r="F32" s="41"/>
      <c r="G32" s="41"/>
      <c r="H32" s="41"/>
      <c r="I32" s="41"/>
      <c r="J32" s="41"/>
      <c r="K32" s="41"/>
      <c r="L32" s="41"/>
      <c r="M32" s="14"/>
    </row>
    <row r="33" spans="1:13" s="68" customFormat="1" ht="28.9" customHeight="1">
      <c r="A33" s="72"/>
      <c r="E33" s="226" t="s">
        <v>73</v>
      </c>
      <c r="F33" s="227"/>
      <c r="G33" s="227"/>
      <c r="H33" s="227"/>
      <c r="I33" s="227"/>
      <c r="J33" s="227"/>
      <c r="K33" s="228"/>
      <c r="L33" s="73"/>
      <c r="M33" s="74"/>
    </row>
    <row r="34" spans="1:13" ht="28.9" customHeight="1">
      <c r="A34" s="12"/>
      <c r="B34" s="192" t="s">
        <v>35</v>
      </c>
      <c r="C34" s="226" t="s">
        <v>70</v>
      </c>
      <c r="D34" s="228"/>
      <c r="E34" s="37">
        <f>K14+1</f>
        <v>45124</v>
      </c>
      <c r="F34" s="37">
        <f>E34+1</f>
        <v>45125</v>
      </c>
      <c r="G34" s="37">
        <f t="shared" ref="G34:K34" si="2">F34+1</f>
        <v>45126</v>
      </c>
      <c r="H34" s="37">
        <f t="shared" si="2"/>
        <v>45127</v>
      </c>
      <c r="I34" s="37">
        <f t="shared" si="2"/>
        <v>45128</v>
      </c>
      <c r="J34" s="37">
        <f t="shared" si="2"/>
        <v>45129</v>
      </c>
      <c r="K34" s="37">
        <f t="shared" si="2"/>
        <v>45130</v>
      </c>
      <c r="L34" s="38" t="s">
        <v>38</v>
      </c>
      <c r="M34" s="14"/>
    </row>
    <row r="35" spans="1:13">
      <c r="A35" s="12"/>
      <c r="B35" s="5" t="s">
        <v>42</v>
      </c>
      <c r="C35" s="224" t="s">
        <v>71</v>
      </c>
      <c r="D35" s="225"/>
      <c r="E35" s="6"/>
      <c r="F35" s="6"/>
      <c r="G35" s="6"/>
      <c r="H35" s="6"/>
      <c r="I35" s="6"/>
      <c r="J35" s="6"/>
      <c r="K35" s="6">
        <v>143.01</v>
      </c>
      <c r="L35" s="39">
        <f t="shared" ref="L35:L50" si="3">SUM(E35:K35)</f>
        <v>143.01</v>
      </c>
      <c r="M35" s="14"/>
    </row>
    <row r="36" spans="1:13">
      <c r="A36" s="12"/>
      <c r="B36" s="5" t="s">
        <v>42</v>
      </c>
      <c r="C36" s="224" t="s">
        <v>72</v>
      </c>
      <c r="D36" s="225"/>
      <c r="E36" s="6"/>
      <c r="F36" s="6"/>
      <c r="G36" s="6"/>
      <c r="H36" s="6"/>
      <c r="I36" s="6"/>
      <c r="J36" s="6"/>
      <c r="K36" s="6">
        <v>69</v>
      </c>
      <c r="L36" s="39">
        <f t="shared" si="3"/>
        <v>69</v>
      </c>
      <c r="M36" s="14"/>
    </row>
    <row r="37" spans="1:13">
      <c r="A37" s="12"/>
      <c r="B37" s="5"/>
      <c r="C37" s="224" t="s">
        <v>71</v>
      </c>
      <c r="D37" s="225"/>
      <c r="E37" s="6"/>
      <c r="F37" s="6"/>
      <c r="G37" s="6"/>
      <c r="H37" s="6"/>
      <c r="I37" s="6"/>
      <c r="J37" s="6"/>
      <c r="K37" s="6"/>
      <c r="L37" s="39">
        <f t="shared" si="3"/>
        <v>0</v>
      </c>
      <c r="M37" s="14"/>
    </row>
    <row r="38" spans="1:13">
      <c r="A38" s="12"/>
      <c r="B38" s="5"/>
      <c r="C38" s="224" t="s">
        <v>72</v>
      </c>
      <c r="D38" s="225"/>
      <c r="E38" s="6"/>
      <c r="F38" s="6"/>
      <c r="G38" s="6"/>
      <c r="H38" s="6"/>
      <c r="I38" s="6"/>
      <c r="J38" s="6"/>
      <c r="K38" s="6"/>
      <c r="L38" s="39">
        <f t="shared" si="3"/>
        <v>0</v>
      </c>
      <c r="M38" s="14"/>
    </row>
    <row r="39" spans="1:13">
      <c r="A39" s="12"/>
      <c r="B39" s="5"/>
      <c r="C39" s="224" t="s">
        <v>71</v>
      </c>
      <c r="D39" s="225"/>
      <c r="E39" s="6"/>
      <c r="F39" s="6"/>
      <c r="G39" s="6"/>
      <c r="H39" s="6"/>
      <c r="I39" s="6"/>
      <c r="J39" s="6"/>
      <c r="K39" s="6"/>
      <c r="L39" s="39">
        <f t="shared" si="3"/>
        <v>0</v>
      </c>
      <c r="M39" s="14"/>
    </row>
    <row r="40" spans="1:13">
      <c r="A40" s="12"/>
      <c r="B40" s="5"/>
      <c r="C40" s="224" t="s">
        <v>72</v>
      </c>
      <c r="D40" s="225"/>
      <c r="E40" s="6"/>
      <c r="F40" s="6"/>
      <c r="G40" s="6"/>
      <c r="H40" s="6"/>
      <c r="I40" s="6"/>
      <c r="J40" s="6"/>
      <c r="K40" s="6"/>
      <c r="L40" s="39">
        <f t="shared" si="3"/>
        <v>0</v>
      </c>
      <c r="M40" s="14"/>
    </row>
    <row r="41" spans="1:13">
      <c r="A41" s="12"/>
      <c r="B41" s="75"/>
      <c r="C41" s="224" t="s">
        <v>71</v>
      </c>
      <c r="D41" s="225"/>
      <c r="E41" s="6"/>
      <c r="F41" s="6"/>
      <c r="G41" s="6"/>
      <c r="H41" s="6"/>
      <c r="I41" s="6"/>
      <c r="J41" s="6"/>
      <c r="K41" s="6"/>
      <c r="L41" s="39">
        <f t="shared" si="3"/>
        <v>0</v>
      </c>
      <c r="M41" s="14"/>
    </row>
    <row r="42" spans="1:13">
      <c r="A42" s="12"/>
      <c r="B42" s="75"/>
      <c r="C42" s="224" t="s">
        <v>72</v>
      </c>
      <c r="D42" s="225"/>
      <c r="E42" s="6"/>
      <c r="F42" s="6"/>
      <c r="G42" s="6"/>
      <c r="H42" s="6"/>
      <c r="I42" s="6"/>
      <c r="J42" s="6"/>
      <c r="K42" s="6"/>
      <c r="L42" s="39">
        <f t="shared" si="3"/>
        <v>0</v>
      </c>
      <c r="M42" s="14"/>
    </row>
    <row r="43" spans="1:13">
      <c r="A43" s="12"/>
      <c r="B43" s="5"/>
      <c r="C43" s="224" t="s">
        <v>71</v>
      </c>
      <c r="D43" s="225"/>
      <c r="E43" s="6"/>
      <c r="F43" s="6"/>
      <c r="G43" s="6"/>
      <c r="H43" s="6"/>
      <c r="I43" s="6"/>
      <c r="J43" s="6"/>
      <c r="K43" s="6"/>
      <c r="L43" s="39">
        <f t="shared" si="3"/>
        <v>0</v>
      </c>
      <c r="M43" s="14"/>
    </row>
    <row r="44" spans="1:13">
      <c r="A44" s="12"/>
      <c r="B44" s="5"/>
      <c r="C44" s="224" t="s">
        <v>72</v>
      </c>
      <c r="D44" s="225"/>
      <c r="E44" s="6"/>
      <c r="F44" s="6"/>
      <c r="G44" s="6"/>
      <c r="H44" s="6"/>
      <c r="I44" s="6"/>
      <c r="J44" s="6"/>
      <c r="K44" s="6"/>
      <c r="L44" s="39">
        <f t="shared" si="3"/>
        <v>0</v>
      </c>
      <c r="M44" s="14"/>
    </row>
    <row r="45" spans="1:13">
      <c r="A45" s="12"/>
      <c r="B45" s="5"/>
      <c r="C45" s="224" t="s">
        <v>71</v>
      </c>
      <c r="D45" s="225"/>
      <c r="E45" s="6"/>
      <c r="F45" s="6"/>
      <c r="G45" s="6"/>
      <c r="H45" s="6"/>
      <c r="I45" s="6"/>
      <c r="J45" s="6"/>
      <c r="K45" s="6"/>
      <c r="L45" s="39">
        <f t="shared" si="3"/>
        <v>0</v>
      </c>
      <c r="M45" s="14"/>
    </row>
    <row r="46" spans="1:13">
      <c r="A46" s="12"/>
      <c r="B46" s="5"/>
      <c r="C46" s="224" t="s">
        <v>72</v>
      </c>
      <c r="D46" s="225"/>
      <c r="E46" s="6"/>
      <c r="F46" s="6"/>
      <c r="G46" s="6"/>
      <c r="H46" s="6"/>
      <c r="I46" s="6"/>
      <c r="J46" s="6"/>
      <c r="K46" s="6"/>
      <c r="L46" s="39">
        <f t="shared" si="3"/>
        <v>0</v>
      </c>
      <c r="M46" s="14"/>
    </row>
    <row r="47" spans="1:13">
      <c r="A47" s="12"/>
      <c r="B47" s="5"/>
      <c r="C47" s="224" t="s">
        <v>71</v>
      </c>
      <c r="D47" s="225"/>
      <c r="E47" s="6"/>
      <c r="F47" s="6"/>
      <c r="G47" s="6"/>
      <c r="H47" s="6"/>
      <c r="I47" s="6"/>
      <c r="J47" s="6"/>
      <c r="K47" s="6"/>
      <c r="L47" s="39">
        <f t="shared" si="3"/>
        <v>0</v>
      </c>
      <c r="M47" s="14"/>
    </row>
    <row r="48" spans="1:13">
      <c r="A48" s="12"/>
      <c r="B48" s="5"/>
      <c r="C48" s="224" t="s">
        <v>72</v>
      </c>
      <c r="D48" s="225"/>
      <c r="E48" s="6"/>
      <c r="F48" s="6"/>
      <c r="G48" s="6"/>
      <c r="H48" s="6"/>
      <c r="I48" s="6"/>
      <c r="J48" s="6"/>
      <c r="K48" s="6"/>
      <c r="L48" s="39">
        <f t="shared" si="3"/>
        <v>0</v>
      </c>
      <c r="M48" s="14"/>
    </row>
    <row r="49" spans="1:21">
      <c r="A49" s="12"/>
      <c r="B49" s="75"/>
      <c r="C49" s="224" t="s">
        <v>71</v>
      </c>
      <c r="D49" s="225"/>
      <c r="E49" s="6"/>
      <c r="F49" s="6"/>
      <c r="G49" s="6"/>
      <c r="H49" s="6"/>
      <c r="I49" s="6"/>
      <c r="J49" s="6"/>
      <c r="K49" s="6"/>
      <c r="L49" s="39">
        <f t="shared" si="3"/>
        <v>0</v>
      </c>
      <c r="M49" s="14"/>
    </row>
    <row r="50" spans="1:21">
      <c r="A50" s="12"/>
      <c r="B50" s="75"/>
      <c r="C50" s="224" t="s">
        <v>72</v>
      </c>
      <c r="D50" s="225"/>
      <c r="E50" s="6"/>
      <c r="F50" s="6"/>
      <c r="G50" s="6"/>
      <c r="H50" s="6"/>
      <c r="I50" s="6"/>
      <c r="J50" s="6"/>
      <c r="K50" s="6"/>
      <c r="L50" s="39">
        <f t="shared" si="3"/>
        <v>0</v>
      </c>
      <c r="M50" s="14"/>
    </row>
    <row r="51" spans="1:21">
      <c r="A51" s="12"/>
      <c r="D51" s="40"/>
      <c r="E51" s="41"/>
      <c r="F51" s="41"/>
      <c r="G51" s="41"/>
      <c r="H51" s="41"/>
      <c r="I51" s="41"/>
      <c r="J51" s="41"/>
      <c r="K51" s="41"/>
      <c r="L51" s="41"/>
      <c r="M51" s="14"/>
    </row>
    <row r="52" spans="1:21">
      <c r="A52" s="12"/>
      <c r="D52" s="40"/>
      <c r="E52" s="41"/>
      <c r="F52" s="41"/>
      <c r="G52" s="41"/>
      <c r="H52" s="41"/>
      <c r="I52" s="41"/>
      <c r="J52" s="41"/>
      <c r="K52" s="41"/>
      <c r="L52" s="41"/>
      <c r="M52" s="14"/>
    </row>
    <row r="53" spans="1:21">
      <c r="A53" s="12"/>
      <c r="B53" s="68"/>
      <c r="C53" s="68"/>
      <c r="D53" s="68"/>
      <c r="E53" s="226" t="s">
        <v>73</v>
      </c>
      <c r="F53" s="227"/>
      <c r="G53" s="227"/>
      <c r="H53" s="227"/>
      <c r="I53" s="227"/>
      <c r="J53" s="227"/>
      <c r="K53" s="228"/>
      <c r="L53" s="73"/>
      <c r="M53" s="14"/>
    </row>
    <row r="54" spans="1:21" ht="31.5" customHeight="1">
      <c r="A54" s="12"/>
      <c r="B54" s="192" t="s">
        <v>35</v>
      </c>
      <c r="C54" s="226" t="s">
        <v>70</v>
      </c>
      <c r="D54" s="228"/>
      <c r="E54" s="37">
        <f>K34+1</f>
        <v>45131</v>
      </c>
      <c r="F54" s="37">
        <f>E54+1</f>
        <v>45132</v>
      </c>
      <c r="G54" s="37">
        <f t="shared" ref="G54" si="4">F54+1</f>
        <v>45133</v>
      </c>
      <c r="H54" s="37">
        <f t="shared" ref="H54" si="5">G54+1</f>
        <v>45134</v>
      </c>
      <c r="I54" s="37">
        <f t="shared" ref="I54" si="6">H54+1</f>
        <v>45135</v>
      </c>
      <c r="J54" s="37">
        <f t="shared" ref="J54" si="7">I54+1</f>
        <v>45136</v>
      </c>
      <c r="K54" s="37">
        <f t="shared" ref="K54" si="8">J54+1</f>
        <v>45137</v>
      </c>
      <c r="L54" s="38" t="s">
        <v>38</v>
      </c>
      <c r="M54" s="14"/>
    </row>
    <row r="55" spans="1:21">
      <c r="A55" s="12"/>
      <c r="B55" s="5"/>
      <c r="C55" s="224" t="s">
        <v>71</v>
      </c>
      <c r="D55" s="225"/>
      <c r="E55" s="6"/>
      <c r="F55" s="6"/>
      <c r="G55" s="6"/>
      <c r="H55" s="6"/>
      <c r="I55" s="6"/>
      <c r="J55" s="6"/>
      <c r="K55" s="6"/>
      <c r="L55" s="39">
        <f t="shared" ref="L55:L70" si="9">SUM(E55:K55)</f>
        <v>0</v>
      </c>
      <c r="M55" s="14"/>
    </row>
    <row r="56" spans="1:21">
      <c r="A56" s="12"/>
      <c r="B56" s="5"/>
      <c r="C56" s="224" t="s">
        <v>72</v>
      </c>
      <c r="D56" s="225"/>
      <c r="E56" s="6"/>
      <c r="F56" s="6"/>
      <c r="G56" s="6"/>
      <c r="H56" s="6"/>
      <c r="I56" s="6"/>
      <c r="J56" s="6"/>
      <c r="K56" s="6"/>
      <c r="L56" s="39">
        <f t="shared" si="9"/>
        <v>0</v>
      </c>
      <c r="M56" s="14"/>
    </row>
    <row r="57" spans="1:21">
      <c r="A57" s="12"/>
      <c r="B57" s="5"/>
      <c r="C57" s="224" t="s">
        <v>71</v>
      </c>
      <c r="D57" s="225"/>
      <c r="E57" s="6"/>
      <c r="F57" s="6"/>
      <c r="G57" s="6"/>
      <c r="H57" s="6"/>
      <c r="I57" s="6"/>
      <c r="J57" s="6"/>
      <c r="K57" s="6"/>
      <c r="L57" s="39">
        <f t="shared" si="9"/>
        <v>0</v>
      </c>
      <c r="M57" s="14"/>
    </row>
    <row r="58" spans="1:21">
      <c r="A58" s="12"/>
      <c r="B58" s="5"/>
      <c r="C58" s="224" t="s">
        <v>72</v>
      </c>
      <c r="D58" s="225"/>
      <c r="E58" s="6"/>
      <c r="F58" s="6"/>
      <c r="G58" s="6"/>
      <c r="H58" s="6"/>
      <c r="I58" s="6"/>
      <c r="J58" s="6"/>
      <c r="K58" s="6"/>
      <c r="L58" s="39">
        <f t="shared" si="9"/>
        <v>0</v>
      </c>
      <c r="M58" s="14"/>
    </row>
    <row r="59" spans="1:21">
      <c r="A59" s="12"/>
      <c r="B59" s="5"/>
      <c r="C59" s="224" t="s">
        <v>71</v>
      </c>
      <c r="D59" s="225"/>
      <c r="E59" s="6"/>
      <c r="F59" s="6"/>
      <c r="G59" s="6"/>
      <c r="H59" s="6"/>
      <c r="I59" s="6"/>
      <c r="J59" s="6"/>
      <c r="K59" s="6"/>
      <c r="L59" s="39">
        <f t="shared" si="9"/>
        <v>0</v>
      </c>
      <c r="M59" s="14"/>
    </row>
    <row r="60" spans="1:21">
      <c r="A60" s="12"/>
      <c r="B60" s="5"/>
      <c r="C60" s="224" t="s">
        <v>72</v>
      </c>
      <c r="D60" s="225"/>
      <c r="E60" s="6"/>
      <c r="F60" s="6"/>
      <c r="G60" s="6"/>
      <c r="H60" s="6"/>
      <c r="I60" s="6"/>
      <c r="J60" s="6"/>
      <c r="K60" s="6"/>
      <c r="L60" s="39">
        <f t="shared" si="9"/>
        <v>0</v>
      </c>
      <c r="M60" s="14"/>
    </row>
    <row r="61" spans="1:21">
      <c r="A61" s="12"/>
      <c r="B61" s="75"/>
      <c r="C61" s="224" t="s">
        <v>71</v>
      </c>
      <c r="D61" s="225"/>
      <c r="E61" s="6"/>
      <c r="F61" s="6"/>
      <c r="G61" s="6"/>
      <c r="H61" s="6"/>
      <c r="I61" s="6"/>
      <c r="J61" s="6"/>
      <c r="K61" s="6"/>
      <c r="L61" s="39">
        <f t="shared" si="9"/>
        <v>0</v>
      </c>
      <c r="M61" s="14"/>
    </row>
    <row r="62" spans="1:21">
      <c r="A62" s="12"/>
      <c r="B62" s="75"/>
      <c r="C62" s="224" t="s">
        <v>72</v>
      </c>
      <c r="D62" s="225"/>
      <c r="E62" s="6"/>
      <c r="F62" s="6"/>
      <c r="G62" s="6"/>
      <c r="H62" s="6"/>
      <c r="I62" s="6"/>
      <c r="J62" s="6"/>
      <c r="K62" s="6"/>
      <c r="L62" s="39">
        <f t="shared" si="9"/>
        <v>0</v>
      </c>
      <c r="M62" s="14"/>
      <c r="U62" s="91">
        <f>SUM(L15:L91)</f>
        <v>4028.19</v>
      </c>
    </row>
    <row r="63" spans="1:21">
      <c r="A63" s="12"/>
      <c r="B63" s="5"/>
      <c r="C63" s="224" t="s">
        <v>71</v>
      </c>
      <c r="D63" s="225"/>
      <c r="E63" s="6"/>
      <c r="F63" s="6"/>
      <c r="G63" s="6"/>
      <c r="H63" s="6"/>
      <c r="I63" s="6"/>
      <c r="J63" s="6"/>
      <c r="K63" s="6"/>
      <c r="L63" s="39">
        <f t="shared" si="9"/>
        <v>0</v>
      </c>
      <c r="M63" s="14"/>
    </row>
    <row r="64" spans="1:21">
      <c r="A64" s="12"/>
      <c r="B64" s="5"/>
      <c r="C64" s="224" t="s">
        <v>72</v>
      </c>
      <c r="D64" s="225"/>
      <c r="E64" s="6"/>
      <c r="F64" s="6"/>
      <c r="G64" s="6"/>
      <c r="H64" s="6"/>
      <c r="I64" s="6"/>
      <c r="J64" s="6"/>
      <c r="K64" s="6"/>
      <c r="L64" s="39">
        <f t="shared" si="9"/>
        <v>0</v>
      </c>
      <c r="M64" s="14"/>
    </row>
    <row r="65" spans="1:13">
      <c r="A65" s="12"/>
      <c r="B65" s="5"/>
      <c r="C65" s="224" t="s">
        <v>71</v>
      </c>
      <c r="D65" s="225"/>
      <c r="E65" s="6"/>
      <c r="F65" s="6"/>
      <c r="G65" s="6"/>
      <c r="H65" s="6"/>
      <c r="I65" s="6"/>
      <c r="J65" s="6"/>
      <c r="K65" s="6"/>
      <c r="L65" s="39">
        <f t="shared" si="9"/>
        <v>0</v>
      </c>
      <c r="M65" s="14"/>
    </row>
    <row r="66" spans="1:13">
      <c r="A66" s="12"/>
      <c r="B66" s="5"/>
      <c r="C66" s="224" t="s">
        <v>72</v>
      </c>
      <c r="D66" s="225"/>
      <c r="E66" s="6"/>
      <c r="F66" s="6"/>
      <c r="G66" s="6"/>
      <c r="H66" s="6"/>
      <c r="I66" s="6"/>
      <c r="J66" s="6"/>
      <c r="K66" s="6"/>
      <c r="L66" s="39">
        <f t="shared" si="9"/>
        <v>0</v>
      </c>
      <c r="M66" s="14"/>
    </row>
    <row r="67" spans="1:13">
      <c r="A67" s="12"/>
      <c r="B67" s="5"/>
      <c r="C67" s="224" t="s">
        <v>71</v>
      </c>
      <c r="D67" s="225"/>
      <c r="E67" s="6"/>
      <c r="F67" s="6"/>
      <c r="G67" s="6"/>
      <c r="H67" s="6"/>
      <c r="I67" s="6"/>
      <c r="J67" s="6"/>
      <c r="K67" s="6"/>
      <c r="L67" s="39">
        <f t="shared" si="9"/>
        <v>0</v>
      </c>
      <c r="M67" s="14"/>
    </row>
    <row r="68" spans="1:13">
      <c r="A68" s="12"/>
      <c r="B68" s="5"/>
      <c r="C68" s="224" t="s">
        <v>72</v>
      </c>
      <c r="D68" s="225"/>
      <c r="E68" s="6"/>
      <c r="F68" s="6"/>
      <c r="G68" s="6"/>
      <c r="H68" s="6"/>
      <c r="I68" s="6"/>
      <c r="J68" s="6"/>
      <c r="K68" s="6"/>
      <c r="L68" s="39">
        <f t="shared" si="9"/>
        <v>0</v>
      </c>
      <c r="M68" s="14"/>
    </row>
    <row r="69" spans="1:13">
      <c r="A69" s="12"/>
      <c r="B69" s="75"/>
      <c r="C69" s="224" t="s">
        <v>71</v>
      </c>
      <c r="D69" s="225"/>
      <c r="E69" s="6"/>
      <c r="F69" s="6"/>
      <c r="G69" s="6"/>
      <c r="H69" s="6"/>
      <c r="I69" s="6"/>
      <c r="J69" s="6"/>
      <c r="K69" s="6"/>
      <c r="L69" s="39">
        <f t="shared" si="9"/>
        <v>0</v>
      </c>
      <c r="M69" s="14"/>
    </row>
    <row r="70" spans="1:13">
      <c r="A70" s="12"/>
      <c r="B70" s="75"/>
      <c r="C70" s="224" t="s">
        <v>72</v>
      </c>
      <c r="D70" s="225"/>
      <c r="E70" s="6"/>
      <c r="F70" s="6"/>
      <c r="G70" s="6"/>
      <c r="H70" s="6"/>
      <c r="I70" s="6"/>
      <c r="J70" s="6"/>
      <c r="K70" s="6"/>
      <c r="L70" s="39">
        <f t="shared" si="9"/>
        <v>0</v>
      </c>
      <c r="M70" s="14"/>
    </row>
    <row r="71" spans="1:13">
      <c r="A71" s="12"/>
      <c r="D71" s="40"/>
      <c r="E71" s="41"/>
      <c r="F71" s="41"/>
      <c r="G71" s="41"/>
      <c r="H71" s="41"/>
      <c r="I71" s="41"/>
      <c r="J71" s="41"/>
      <c r="K71" s="41"/>
      <c r="L71" s="41"/>
      <c r="M71" s="14"/>
    </row>
    <row r="72" spans="1:13">
      <c r="A72" s="12"/>
      <c r="D72" s="40"/>
      <c r="E72" s="41"/>
      <c r="F72" s="41"/>
      <c r="G72" s="41"/>
      <c r="H72" s="41"/>
      <c r="I72" s="41"/>
      <c r="J72" s="41"/>
      <c r="K72" s="41"/>
      <c r="L72" s="41"/>
      <c r="M72" s="14"/>
    </row>
    <row r="73" spans="1:13">
      <c r="A73" s="12"/>
      <c r="B73" s="68"/>
      <c r="C73" s="68"/>
      <c r="D73" s="68"/>
      <c r="E73" s="226" t="s">
        <v>73</v>
      </c>
      <c r="F73" s="227"/>
      <c r="G73" s="227"/>
      <c r="H73" s="227"/>
      <c r="I73" s="227"/>
      <c r="J73" s="227"/>
      <c r="K73" s="228"/>
      <c r="L73" s="73"/>
      <c r="M73" s="14"/>
    </row>
    <row r="74" spans="1:13" ht="33.75" customHeight="1">
      <c r="A74" s="12"/>
      <c r="B74" s="192" t="s">
        <v>35</v>
      </c>
      <c r="C74" s="226" t="s">
        <v>70</v>
      </c>
      <c r="D74" s="228"/>
      <c r="E74" s="37">
        <f>K54+1</f>
        <v>45138</v>
      </c>
      <c r="F74" s="37">
        <f>E74+1</f>
        <v>45139</v>
      </c>
      <c r="G74" s="37">
        <f t="shared" ref="G74" si="10">F74+1</f>
        <v>45140</v>
      </c>
      <c r="H74" s="37">
        <f t="shared" ref="H74" si="11">G74+1</f>
        <v>45141</v>
      </c>
      <c r="I74" s="37">
        <f t="shared" ref="I74" si="12">H74+1</f>
        <v>45142</v>
      </c>
      <c r="J74" s="37">
        <f t="shared" ref="J74" si="13">I74+1</f>
        <v>45143</v>
      </c>
      <c r="K74" s="37">
        <f t="shared" ref="K74" si="14">J74+1</f>
        <v>45144</v>
      </c>
      <c r="L74" s="38" t="s">
        <v>38</v>
      </c>
      <c r="M74" s="14"/>
    </row>
    <row r="75" spans="1:13">
      <c r="A75" s="12"/>
      <c r="B75" s="5" t="s">
        <v>40</v>
      </c>
      <c r="C75" s="224" t="s">
        <v>71</v>
      </c>
      <c r="D75" s="225"/>
      <c r="E75" s="6"/>
      <c r="F75" s="6">
        <v>143.01</v>
      </c>
      <c r="G75" s="6"/>
      <c r="H75" s="6"/>
      <c r="I75" s="6"/>
      <c r="J75" s="6"/>
      <c r="K75" s="6"/>
      <c r="L75" s="39">
        <f t="shared" ref="L75:L90" si="15">SUM(E75:K75)</f>
        <v>143.01</v>
      </c>
      <c r="M75" s="14"/>
    </row>
    <row r="76" spans="1:13">
      <c r="A76" s="12"/>
      <c r="B76" s="5" t="s">
        <v>40</v>
      </c>
      <c r="C76" s="224" t="s">
        <v>72</v>
      </c>
      <c r="D76" s="225"/>
      <c r="E76" s="6"/>
      <c r="F76" s="6">
        <v>69</v>
      </c>
      <c r="G76" s="6"/>
      <c r="H76" s="6"/>
      <c r="I76" s="6"/>
      <c r="J76" s="6"/>
      <c r="K76" s="6"/>
      <c r="L76" s="39">
        <f t="shared" si="15"/>
        <v>69</v>
      </c>
      <c r="M76" s="14"/>
    </row>
    <row r="77" spans="1:13">
      <c r="A77" s="12"/>
      <c r="B77" s="5" t="s">
        <v>74</v>
      </c>
      <c r="C77" s="224" t="s">
        <v>71</v>
      </c>
      <c r="D77" s="225"/>
      <c r="E77" s="6"/>
      <c r="F77" s="6">
        <v>143.01</v>
      </c>
      <c r="G77" s="6"/>
      <c r="H77" s="6"/>
      <c r="I77" s="6"/>
      <c r="J77" s="6"/>
      <c r="K77" s="6"/>
      <c r="L77" s="39">
        <f t="shared" si="15"/>
        <v>143.01</v>
      </c>
      <c r="M77" s="14"/>
    </row>
    <row r="78" spans="1:13">
      <c r="A78" s="12"/>
      <c r="B78" s="5" t="s">
        <v>74</v>
      </c>
      <c r="C78" s="224" t="s">
        <v>72</v>
      </c>
      <c r="D78" s="225"/>
      <c r="E78" s="6"/>
      <c r="F78" s="6">
        <v>69</v>
      </c>
      <c r="G78" s="6"/>
      <c r="H78" s="6"/>
      <c r="I78" s="6"/>
      <c r="J78" s="6"/>
      <c r="K78" s="6"/>
      <c r="L78" s="39">
        <f t="shared" si="15"/>
        <v>69</v>
      </c>
      <c r="M78" s="14"/>
    </row>
    <row r="79" spans="1:13">
      <c r="A79" s="12"/>
      <c r="B79" s="5"/>
      <c r="C79" s="224" t="s">
        <v>71</v>
      </c>
      <c r="D79" s="225"/>
      <c r="E79" s="6"/>
      <c r="F79" s="6"/>
      <c r="G79" s="6"/>
      <c r="H79" s="6"/>
      <c r="I79" s="6"/>
      <c r="J79" s="6"/>
      <c r="K79" s="6"/>
      <c r="L79" s="39">
        <f t="shared" si="15"/>
        <v>0</v>
      </c>
      <c r="M79" s="14"/>
    </row>
    <row r="80" spans="1:13">
      <c r="A80" s="12"/>
      <c r="B80" s="5"/>
      <c r="C80" s="224" t="s">
        <v>72</v>
      </c>
      <c r="D80" s="225"/>
      <c r="E80" s="6"/>
      <c r="F80" s="6"/>
      <c r="G80" s="6"/>
      <c r="H80" s="6"/>
      <c r="I80" s="6"/>
      <c r="J80" s="6"/>
      <c r="K80" s="6"/>
      <c r="L80" s="39">
        <f t="shared" si="15"/>
        <v>0</v>
      </c>
      <c r="M80" s="14"/>
    </row>
    <row r="81" spans="1:13">
      <c r="A81" s="12"/>
      <c r="B81" s="75"/>
      <c r="C81" s="224" t="s">
        <v>71</v>
      </c>
      <c r="D81" s="225"/>
      <c r="E81" s="6"/>
      <c r="F81" s="6"/>
      <c r="G81" s="6"/>
      <c r="H81" s="6"/>
      <c r="I81" s="6"/>
      <c r="J81" s="6"/>
      <c r="K81" s="6"/>
      <c r="L81" s="39">
        <f t="shared" si="15"/>
        <v>0</v>
      </c>
      <c r="M81" s="14"/>
    </row>
    <row r="82" spans="1:13">
      <c r="A82" s="12"/>
      <c r="B82" s="75"/>
      <c r="C82" s="224" t="s">
        <v>72</v>
      </c>
      <c r="D82" s="225"/>
      <c r="E82" s="6"/>
      <c r="F82" s="6"/>
      <c r="G82" s="6"/>
      <c r="H82" s="6"/>
      <c r="I82" s="6"/>
      <c r="J82" s="6"/>
      <c r="K82" s="6"/>
      <c r="L82" s="39">
        <f t="shared" si="15"/>
        <v>0</v>
      </c>
      <c r="M82" s="14"/>
    </row>
    <row r="83" spans="1:13">
      <c r="A83" s="12"/>
      <c r="B83" s="5"/>
      <c r="C83" s="224" t="s">
        <v>71</v>
      </c>
      <c r="D83" s="225"/>
      <c r="E83" s="6"/>
      <c r="F83" s="6"/>
      <c r="G83" s="6"/>
      <c r="H83" s="6"/>
      <c r="I83" s="6"/>
      <c r="J83" s="6"/>
      <c r="K83" s="6"/>
      <c r="L83" s="39">
        <f t="shared" si="15"/>
        <v>0</v>
      </c>
      <c r="M83" s="14"/>
    </row>
    <row r="84" spans="1:13">
      <c r="A84" s="12"/>
      <c r="B84" s="5"/>
      <c r="C84" s="224" t="s">
        <v>72</v>
      </c>
      <c r="D84" s="225"/>
      <c r="E84" s="6"/>
      <c r="F84" s="6"/>
      <c r="G84" s="6"/>
      <c r="H84" s="6"/>
      <c r="I84" s="6"/>
      <c r="J84" s="6"/>
      <c r="K84" s="6"/>
      <c r="L84" s="39">
        <f t="shared" si="15"/>
        <v>0</v>
      </c>
      <c r="M84" s="14"/>
    </row>
    <row r="85" spans="1:13">
      <c r="A85" s="12"/>
      <c r="B85" s="5"/>
      <c r="C85" s="224" t="s">
        <v>71</v>
      </c>
      <c r="D85" s="225"/>
      <c r="E85" s="6"/>
      <c r="F85" s="6"/>
      <c r="G85" s="6"/>
      <c r="H85" s="6"/>
      <c r="I85" s="6"/>
      <c r="J85" s="6"/>
      <c r="K85" s="6"/>
      <c r="L85" s="39">
        <f t="shared" si="15"/>
        <v>0</v>
      </c>
      <c r="M85" s="14"/>
    </row>
    <row r="86" spans="1:13">
      <c r="A86" s="12"/>
      <c r="B86" s="5"/>
      <c r="C86" s="224" t="s">
        <v>72</v>
      </c>
      <c r="D86" s="225"/>
      <c r="E86" s="6"/>
      <c r="F86" s="6"/>
      <c r="G86" s="6"/>
      <c r="H86" s="6"/>
      <c r="I86" s="6"/>
      <c r="J86" s="6"/>
      <c r="K86" s="6"/>
      <c r="L86" s="39">
        <f t="shared" si="15"/>
        <v>0</v>
      </c>
      <c r="M86" s="14"/>
    </row>
    <row r="87" spans="1:13">
      <c r="A87" s="12"/>
      <c r="B87" s="5"/>
      <c r="C87" s="224" t="s">
        <v>71</v>
      </c>
      <c r="D87" s="225"/>
      <c r="E87" s="6"/>
      <c r="F87" s="6"/>
      <c r="G87" s="6"/>
      <c r="H87" s="6"/>
      <c r="I87" s="6"/>
      <c r="J87" s="6"/>
      <c r="K87" s="6"/>
      <c r="L87" s="39">
        <f t="shared" si="15"/>
        <v>0</v>
      </c>
      <c r="M87" s="14"/>
    </row>
    <row r="88" spans="1:13">
      <c r="A88" s="12"/>
      <c r="B88" s="5"/>
      <c r="C88" s="224" t="s">
        <v>72</v>
      </c>
      <c r="D88" s="225"/>
      <c r="E88" s="6"/>
      <c r="F88" s="6"/>
      <c r="G88" s="6"/>
      <c r="H88" s="6"/>
      <c r="I88" s="6"/>
      <c r="J88" s="6"/>
      <c r="K88" s="6"/>
      <c r="L88" s="39">
        <f t="shared" si="15"/>
        <v>0</v>
      </c>
      <c r="M88" s="14"/>
    </row>
    <row r="89" spans="1:13">
      <c r="A89" s="12"/>
      <c r="B89" s="75"/>
      <c r="C89" s="224" t="s">
        <v>71</v>
      </c>
      <c r="D89" s="225"/>
      <c r="E89" s="6"/>
      <c r="F89" s="6"/>
      <c r="G89" s="6"/>
      <c r="H89" s="6"/>
      <c r="I89" s="6"/>
      <c r="J89" s="6"/>
      <c r="K89" s="6"/>
      <c r="L89" s="39">
        <f t="shared" si="15"/>
        <v>0</v>
      </c>
      <c r="M89" s="14"/>
    </row>
    <row r="90" spans="1:13">
      <c r="A90" s="12"/>
      <c r="B90" s="75"/>
      <c r="C90" s="224" t="s">
        <v>72</v>
      </c>
      <c r="D90" s="225"/>
      <c r="E90" s="6"/>
      <c r="F90" s="6"/>
      <c r="G90" s="6"/>
      <c r="H90" s="6"/>
      <c r="I90" s="6"/>
      <c r="J90" s="6"/>
      <c r="K90" s="6"/>
      <c r="L90" s="39">
        <f t="shared" si="15"/>
        <v>0</v>
      </c>
      <c r="M90" s="14"/>
    </row>
    <row r="91" spans="1:13">
      <c r="A91" s="12"/>
      <c r="D91" s="40"/>
      <c r="E91" s="41"/>
      <c r="F91" s="41"/>
      <c r="G91" s="41"/>
      <c r="H91" s="41"/>
      <c r="I91" s="41"/>
      <c r="J91" s="41"/>
      <c r="K91" s="41"/>
      <c r="L91" s="41"/>
      <c r="M91" s="14"/>
    </row>
    <row r="92" spans="1:13" ht="15.75" thickBot="1">
      <c r="A92" s="12"/>
      <c r="B92" s="68"/>
      <c r="C92" s="20"/>
      <c r="D92" s="20"/>
      <c r="E92" s="69"/>
      <c r="F92" s="69"/>
      <c r="G92" s="69"/>
      <c r="H92" s="69"/>
      <c r="I92" s="69"/>
      <c r="J92" s="69"/>
      <c r="K92" s="69"/>
      <c r="L92" s="42"/>
      <c r="M92" s="14"/>
    </row>
    <row r="93" spans="1:13" ht="15.75" thickBot="1">
      <c r="A93" s="12"/>
      <c r="B93" s="68"/>
      <c r="C93" s="20"/>
      <c r="D93" s="20"/>
      <c r="E93" s="69"/>
      <c r="F93" s="69"/>
      <c r="G93" s="69"/>
      <c r="H93" s="69"/>
      <c r="I93" s="69"/>
      <c r="J93" s="69"/>
      <c r="K93" s="43" t="s">
        <v>66</v>
      </c>
      <c r="L93" s="44">
        <f>SUM(L15:L92)</f>
        <v>4028.19</v>
      </c>
      <c r="M93" s="14"/>
    </row>
    <row r="94" spans="1:13">
      <c r="A94" s="12"/>
      <c r="B94" s="68"/>
      <c r="C94" s="20"/>
      <c r="D94" s="20"/>
      <c r="E94" s="69"/>
      <c r="F94" s="69"/>
      <c r="G94" s="69"/>
      <c r="H94" s="69"/>
      <c r="I94" s="69"/>
      <c r="J94" s="69"/>
      <c r="K94" s="69"/>
      <c r="L94" s="42"/>
      <c r="M94" s="14"/>
    </row>
    <row r="95" spans="1:13">
      <c r="A95" s="12"/>
      <c r="B95" s="68"/>
      <c r="C95" s="20"/>
      <c r="D95" s="20"/>
      <c r="E95" s="69"/>
      <c r="F95" s="69"/>
      <c r="G95" s="69"/>
      <c r="H95" s="69"/>
      <c r="I95" s="69"/>
      <c r="J95" s="69"/>
      <c r="K95" s="69"/>
      <c r="L95" s="42"/>
      <c r="M95" s="14"/>
    </row>
    <row r="96" spans="1:13" ht="15.75" thickBot="1">
      <c r="A96" s="30"/>
      <c r="B96" s="70"/>
      <c r="C96" s="71"/>
      <c r="D96" s="71"/>
      <c r="E96" s="32"/>
      <c r="F96" s="32"/>
      <c r="G96" s="32"/>
      <c r="H96" s="32"/>
      <c r="I96" s="32"/>
      <c r="J96" s="32"/>
      <c r="K96" s="32"/>
      <c r="L96" s="32"/>
      <c r="M96" s="33"/>
    </row>
  </sheetData>
  <sheetProtection formatColumns="0" formatRows="0"/>
  <mergeCells count="72">
    <mergeCell ref="B5:L5"/>
    <mergeCell ref="C14:D14"/>
    <mergeCell ref="C35:D35"/>
    <mergeCell ref="C15:D15"/>
    <mergeCell ref="C17:D17"/>
    <mergeCell ref="C19:D19"/>
    <mergeCell ref="C21:D21"/>
    <mergeCell ref="C23:D23"/>
    <mergeCell ref="C25:D25"/>
    <mergeCell ref="C34:D34"/>
    <mergeCell ref="C13:D13"/>
    <mergeCell ref="E13:K13"/>
    <mergeCell ref="C18:D18"/>
    <mergeCell ref="E33:K33"/>
    <mergeCell ref="C27:D27"/>
    <mergeCell ref="C16:D16"/>
    <mergeCell ref="E53:K53"/>
    <mergeCell ref="C54:D54"/>
    <mergeCell ref="C55:D55"/>
    <mergeCell ref="C57:D57"/>
    <mergeCell ref="C49:D49"/>
    <mergeCell ref="C59:D59"/>
    <mergeCell ref="C56:D56"/>
    <mergeCell ref="C58:D58"/>
    <mergeCell ref="C45:D45"/>
    <mergeCell ref="C20:D20"/>
    <mergeCell ref="C22:D22"/>
    <mergeCell ref="C24:D24"/>
    <mergeCell ref="C26:D26"/>
    <mergeCell ref="C28:D28"/>
    <mergeCell ref="C46:D46"/>
    <mergeCell ref="C48:D48"/>
    <mergeCell ref="C43:D43"/>
    <mergeCell ref="C41:D41"/>
    <mergeCell ref="C44:D44"/>
    <mergeCell ref="E73:K73"/>
    <mergeCell ref="C74:D74"/>
    <mergeCell ref="C75:D75"/>
    <mergeCell ref="C77:D77"/>
    <mergeCell ref="C79:D79"/>
    <mergeCell ref="C86:D86"/>
    <mergeCell ref="C36:D36"/>
    <mergeCell ref="C38:D38"/>
    <mergeCell ref="C40:D40"/>
    <mergeCell ref="C42:D42"/>
    <mergeCell ref="C50:D50"/>
    <mergeCell ref="C63:D63"/>
    <mergeCell ref="C65:D65"/>
    <mergeCell ref="C67:D67"/>
    <mergeCell ref="C69:D69"/>
    <mergeCell ref="C64:D64"/>
    <mergeCell ref="C66:D66"/>
    <mergeCell ref="C68:D68"/>
    <mergeCell ref="C47:D47"/>
    <mergeCell ref="C37:D37"/>
    <mergeCell ref="C39:D39"/>
    <mergeCell ref="C88:D88"/>
    <mergeCell ref="C60:D60"/>
    <mergeCell ref="C62:D62"/>
    <mergeCell ref="C61:D61"/>
    <mergeCell ref="C90:D90"/>
    <mergeCell ref="C70:D70"/>
    <mergeCell ref="C76:D76"/>
    <mergeCell ref="C78:D78"/>
    <mergeCell ref="C80:D80"/>
    <mergeCell ref="C82:D82"/>
    <mergeCell ref="C81:D81"/>
    <mergeCell ref="C83:D83"/>
    <mergeCell ref="C85:D85"/>
    <mergeCell ref="C87:D87"/>
    <mergeCell ref="C89:D89"/>
    <mergeCell ref="C84:D84"/>
  </mergeCells>
  <pageMargins left="0.7" right="0.7" top="0.75" bottom="0.75" header="0.3" footer="0.3"/>
  <pageSetup scale="4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6DA40-7CE5-44A0-920D-A08A6C65C97E}">
  <sheetPr>
    <pageSetUpPr fitToPage="1"/>
  </sheetPr>
  <dimension ref="A1:N96"/>
  <sheetViews>
    <sheetView workbookViewId="0"/>
  </sheetViews>
  <sheetFormatPr defaultColWidth="8.85546875" defaultRowHeight="15"/>
  <cols>
    <col min="1" max="1" width="7.42578125" customWidth="1"/>
    <col min="2" max="2" width="17.28515625" customWidth="1"/>
    <col min="3" max="3" width="8" customWidth="1"/>
    <col min="4" max="4" width="14.85546875" customWidth="1"/>
    <col min="5" max="5" width="8.85546875" customWidth="1"/>
    <col min="6" max="7" width="16.7109375" style="13" customWidth="1"/>
    <col min="8" max="8" width="19.5703125" style="13" customWidth="1"/>
    <col min="9" max="12" width="16.7109375" style="13" customWidth="1"/>
    <col min="13" max="13" width="14.7109375" style="13" customWidth="1"/>
    <col min="14" max="14" width="7.140625" customWidth="1"/>
    <col min="15" max="15" width="3.7109375" customWidth="1"/>
  </cols>
  <sheetData>
    <row r="1" spans="1:14">
      <c r="A1" s="8"/>
      <c r="B1" s="9"/>
      <c r="C1" s="9"/>
      <c r="D1" s="9"/>
      <c r="E1" s="9"/>
      <c r="F1" s="10"/>
      <c r="G1" s="10"/>
      <c r="H1" s="10"/>
      <c r="I1" s="10"/>
      <c r="J1" s="10"/>
      <c r="K1" s="10"/>
      <c r="L1" s="10"/>
      <c r="M1" s="10"/>
      <c r="N1" s="11"/>
    </row>
    <row r="2" spans="1:14">
      <c r="A2" s="12"/>
      <c r="K2" s="13" t="s">
        <v>0</v>
      </c>
      <c r="L2" s="34">
        <f>IF('Cover Sheet'!$E$2="","",'Cover Sheet'!$E$2)</f>
        <v>45140</v>
      </c>
      <c r="N2" s="14"/>
    </row>
    <row r="3" spans="1:14">
      <c r="A3" s="12"/>
      <c r="N3" s="14"/>
    </row>
    <row r="4" spans="1:14">
      <c r="A4" s="12"/>
      <c r="N4" s="14"/>
    </row>
    <row r="5" spans="1:14" ht="21">
      <c r="A5" s="12"/>
      <c r="B5" s="220" t="s">
        <v>75</v>
      </c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14"/>
    </row>
    <row r="6" spans="1:14">
      <c r="A6" s="12"/>
      <c r="N6" s="14"/>
    </row>
    <row r="7" spans="1:14">
      <c r="A7" s="12"/>
      <c r="B7" t="s">
        <v>3</v>
      </c>
      <c r="D7" t="str">
        <f>IF('Cover Sheet'!$C$9="","",'Cover Sheet'!$C$9)</f>
        <v>International Towers</v>
      </c>
      <c r="N7" s="14"/>
    </row>
    <row r="8" spans="1:14">
      <c r="A8" s="12"/>
      <c r="N8" s="14"/>
    </row>
    <row r="9" spans="1:14">
      <c r="A9" s="12"/>
      <c r="B9" t="s">
        <v>8</v>
      </c>
      <c r="D9" t="str">
        <f>IF('Cover Sheet'!$C$16="","",'Cover Sheet'!$C$16)</f>
        <v>Sparks Microwave</v>
      </c>
      <c r="F9" s="35"/>
      <c r="G9" s="35"/>
      <c r="H9" s="35"/>
      <c r="I9" s="35"/>
      <c r="J9" s="35"/>
      <c r="K9" s="35"/>
      <c r="L9" s="35"/>
      <c r="M9" s="35"/>
      <c r="N9" s="14"/>
    </row>
    <row r="10" spans="1:14">
      <c r="A10" s="12"/>
      <c r="N10" s="14"/>
    </row>
    <row r="11" spans="1:14">
      <c r="A11" s="12"/>
      <c r="B11" t="s">
        <v>14</v>
      </c>
      <c r="D11" t="str">
        <f>IF('Cover Sheet'!$C$24="","",CONCATENATE(TEXT('Cover Sheet'!$C$24,"m/dd/yy")," - ",TEXT('Cover Sheet'!$E$24,"m/dd/yy")))</f>
        <v>7/10/23 - 8/01/23</v>
      </c>
      <c r="N11" s="14"/>
    </row>
    <row r="12" spans="1:14">
      <c r="A12" s="12"/>
      <c r="N12" s="14"/>
    </row>
    <row r="13" spans="1:14" ht="28.9" customHeight="1">
      <c r="A13" s="12"/>
      <c r="D13" s="229" t="s">
        <v>68</v>
      </c>
      <c r="E13" s="230"/>
      <c r="F13" s="235" t="s">
        <v>76</v>
      </c>
      <c r="G13" s="236"/>
      <c r="H13" s="236"/>
      <c r="I13" s="236"/>
      <c r="J13" s="236"/>
      <c r="K13" s="236"/>
      <c r="L13" s="237"/>
      <c r="M13" s="189"/>
      <c r="N13" s="14"/>
    </row>
    <row r="14" spans="1:14" ht="28.9" customHeight="1">
      <c r="A14" s="12"/>
      <c r="B14" s="238" t="s">
        <v>77</v>
      </c>
      <c r="C14" s="238"/>
      <c r="D14" s="192" t="s">
        <v>78</v>
      </c>
      <c r="E14" s="36" t="s">
        <v>79</v>
      </c>
      <c r="F14" s="37">
        <v>45096</v>
      </c>
      <c r="G14" s="37">
        <v>45097</v>
      </c>
      <c r="H14" s="37">
        <v>45098</v>
      </c>
      <c r="I14" s="37">
        <v>45099</v>
      </c>
      <c r="J14" s="37">
        <v>45100</v>
      </c>
      <c r="K14" s="37">
        <v>45101</v>
      </c>
      <c r="L14" s="37">
        <v>45102</v>
      </c>
      <c r="M14" s="38" t="s">
        <v>38</v>
      </c>
      <c r="N14" s="14"/>
    </row>
    <row r="15" spans="1:14">
      <c r="A15" s="12"/>
      <c r="B15" s="233"/>
      <c r="C15" s="234"/>
      <c r="D15" s="5"/>
      <c r="E15" s="87"/>
      <c r="F15" s="6"/>
      <c r="G15" s="6"/>
      <c r="H15" s="6"/>
      <c r="I15" s="6"/>
      <c r="J15" s="6"/>
      <c r="K15" s="6"/>
      <c r="L15" s="6"/>
      <c r="M15" s="39">
        <f t="shared" ref="M15:M29" si="0">ROUND(SUM(F15:L15)*E15,2)</f>
        <v>0</v>
      </c>
      <c r="N15" s="14"/>
    </row>
    <row r="16" spans="1:14">
      <c r="A16" s="12"/>
      <c r="B16" s="233"/>
      <c r="C16" s="234"/>
      <c r="D16" s="5"/>
      <c r="E16" s="87"/>
      <c r="F16" s="6"/>
      <c r="G16" s="6"/>
      <c r="H16" s="6"/>
      <c r="I16" s="6"/>
      <c r="J16" s="6"/>
      <c r="K16" s="6"/>
      <c r="L16" s="6"/>
      <c r="M16" s="39">
        <f t="shared" si="0"/>
        <v>0</v>
      </c>
      <c r="N16" s="14"/>
    </row>
    <row r="17" spans="1:14">
      <c r="A17" s="12"/>
      <c r="B17" s="233"/>
      <c r="C17" s="234"/>
      <c r="D17" s="5"/>
      <c r="E17" s="87"/>
      <c r="F17" s="6"/>
      <c r="G17" s="6"/>
      <c r="H17" s="6"/>
      <c r="I17" s="6"/>
      <c r="J17" s="6"/>
      <c r="K17" s="6"/>
      <c r="L17" s="6"/>
      <c r="M17" s="39">
        <f t="shared" si="0"/>
        <v>0</v>
      </c>
      <c r="N17" s="14"/>
    </row>
    <row r="18" spans="1:14">
      <c r="A18" s="12"/>
      <c r="B18" s="233"/>
      <c r="C18" s="234"/>
      <c r="D18" s="7"/>
      <c r="E18" s="88"/>
      <c r="F18" s="6"/>
      <c r="G18" s="6"/>
      <c r="H18" s="6"/>
      <c r="I18" s="6"/>
      <c r="J18" s="6"/>
      <c r="K18" s="6"/>
      <c r="L18" s="6"/>
      <c r="M18" s="39">
        <f t="shared" si="0"/>
        <v>0</v>
      </c>
      <c r="N18" s="14"/>
    </row>
    <row r="19" spans="1:14">
      <c r="A19" s="12"/>
      <c r="B19" s="233"/>
      <c r="C19" s="234"/>
      <c r="D19" s="5"/>
      <c r="E19" s="87"/>
      <c r="F19" s="6"/>
      <c r="G19" s="6"/>
      <c r="H19" s="6"/>
      <c r="I19" s="6"/>
      <c r="J19" s="6"/>
      <c r="K19" s="6"/>
      <c r="L19" s="6"/>
      <c r="M19" s="39">
        <f t="shared" si="0"/>
        <v>0</v>
      </c>
      <c r="N19" s="14"/>
    </row>
    <row r="20" spans="1:14">
      <c r="A20" s="12"/>
      <c r="B20" s="233"/>
      <c r="C20" s="234"/>
      <c r="D20" s="5"/>
      <c r="E20" s="87"/>
      <c r="F20" s="6"/>
      <c r="G20" s="6"/>
      <c r="H20" s="6"/>
      <c r="I20" s="6"/>
      <c r="J20" s="6"/>
      <c r="K20" s="6"/>
      <c r="L20" s="6"/>
      <c r="M20" s="39">
        <f t="shared" si="0"/>
        <v>0</v>
      </c>
      <c r="N20" s="14"/>
    </row>
    <row r="21" spans="1:14">
      <c r="A21" s="12"/>
      <c r="B21" s="233"/>
      <c r="C21" s="234"/>
      <c r="D21" s="5"/>
      <c r="E21" s="87"/>
      <c r="F21" s="6"/>
      <c r="G21" s="6"/>
      <c r="H21" s="6"/>
      <c r="I21" s="6"/>
      <c r="J21" s="6"/>
      <c r="K21" s="6"/>
      <c r="L21" s="6"/>
      <c r="M21" s="39">
        <f t="shared" si="0"/>
        <v>0</v>
      </c>
      <c r="N21" s="14"/>
    </row>
    <row r="22" spans="1:14">
      <c r="A22" s="12"/>
      <c r="B22" s="233"/>
      <c r="C22" s="234"/>
      <c r="D22" s="5"/>
      <c r="E22" s="87"/>
      <c r="F22" s="6"/>
      <c r="G22" s="6"/>
      <c r="H22" s="6"/>
      <c r="I22" s="6"/>
      <c r="J22" s="6"/>
      <c r="K22" s="6"/>
      <c r="L22" s="6"/>
      <c r="M22" s="39">
        <f t="shared" si="0"/>
        <v>0</v>
      </c>
      <c r="N22" s="14"/>
    </row>
    <row r="23" spans="1:14">
      <c r="A23" s="12"/>
      <c r="B23" s="233"/>
      <c r="C23" s="234"/>
      <c r="D23" s="5"/>
      <c r="E23" s="87"/>
      <c r="F23" s="6"/>
      <c r="G23" s="6"/>
      <c r="H23" s="6"/>
      <c r="I23" s="6"/>
      <c r="J23" s="6"/>
      <c r="K23" s="6"/>
      <c r="L23" s="6"/>
      <c r="M23" s="39">
        <f t="shared" si="0"/>
        <v>0</v>
      </c>
      <c r="N23" s="14"/>
    </row>
    <row r="24" spans="1:14">
      <c r="A24" s="12"/>
      <c r="B24" s="233"/>
      <c r="C24" s="234"/>
      <c r="D24" s="5"/>
      <c r="E24" s="87"/>
      <c r="F24" s="6"/>
      <c r="G24" s="6"/>
      <c r="H24" s="6"/>
      <c r="I24" s="6"/>
      <c r="J24" s="6"/>
      <c r="K24" s="6"/>
      <c r="L24" s="6"/>
      <c r="M24" s="39">
        <f t="shared" si="0"/>
        <v>0</v>
      </c>
      <c r="N24" s="14"/>
    </row>
    <row r="25" spans="1:14">
      <c r="A25" s="12"/>
      <c r="B25" s="233"/>
      <c r="C25" s="234"/>
      <c r="D25" s="5"/>
      <c r="E25" s="87"/>
      <c r="F25" s="6"/>
      <c r="G25" s="6"/>
      <c r="H25" s="6"/>
      <c r="I25" s="6"/>
      <c r="J25" s="6"/>
      <c r="K25" s="6"/>
      <c r="L25" s="6"/>
      <c r="M25" s="39">
        <f t="shared" si="0"/>
        <v>0</v>
      </c>
      <c r="N25" s="14"/>
    </row>
    <row r="26" spans="1:14">
      <c r="A26" s="12"/>
      <c r="B26" s="233"/>
      <c r="C26" s="234"/>
      <c r="D26" s="5"/>
      <c r="E26" s="87"/>
      <c r="F26" s="6"/>
      <c r="G26" s="6"/>
      <c r="H26" s="6"/>
      <c r="I26" s="6"/>
      <c r="J26" s="6"/>
      <c r="K26" s="6"/>
      <c r="L26" s="6"/>
      <c r="M26" s="39">
        <f t="shared" si="0"/>
        <v>0</v>
      </c>
      <c r="N26" s="14"/>
    </row>
    <row r="27" spans="1:14">
      <c r="A27" s="12"/>
      <c r="B27" s="233"/>
      <c r="C27" s="234"/>
      <c r="D27" s="5"/>
      <c r="E27" s="87"/>
      <c r="F27" s="6"/>
      <c r="G27" s="6"/>
      <c r="H27" s="6"/>
      <c r="I27" s="6"/>
      <c r="J27" s="6"/>
      <c r="K27" s="6"/>
      <c r="L27" s="6"/>
      <c r="M27" s="39">
        <f t="shared" si="0"/>
        <v>0</v>
      </c>
      <c r="N27" s="14"/>
    </row>
    <row r="28" spans="1:14">
      <c r="A28" s="12"/>
      <c r="B28" s="233"/>
      <c r="C28" s="234"/>
      <c r="D28" s="5"/>
      <c r="E28" s="87"/>
      <c r="F28" s="6"/>
      <c r="G28" s="6"/>
      <c r="H28" s="6"/>
      <c r="I28" s="6"/>
      <c r="J28" s="6"/>
      <c r="K28" s="6"/>
      <c r="L28" s="6"/>
      <c r="M28" s="39">
        <f t="shared" si="0"/>
        <v>0</v>
      </c>
      <c r="N28" s="14"/>
    </row>
    <row r="29" spans="1:14">
      <c r="A29" s="12"/>
      <c r="B29" s="233"/>
      <c r="C29" s="234"/>
      <c r="D29" s="5"/>
      <c r="E29" s="87"/>
      <c r="F29" s="6"/>
      <c r="G29" s="6"/>
      <c r="H29" s="6"/>
      <c r="I29" s="6"/>
      <c r="J29" s="6"/>
      <c r="K29" s="6"/>
      <c r="L29" s="6"/>
      <c r="M29" s="39">
        <f t="shared" si="0"/>
        <v>0</v>
      </c>
      <c r="N29" s="14"/>
    </row>
    <row r="30" spans="1:14">
      <c r="A30" s="12"/>
      <c r="B30" s="231" t="s">
        <v>38</v>
      </c>
      <c r="C30" s="232"/>
      <c r="D30" s="83"/>
      <c r="E30" s="89">
        <f>E15</f>
        <v>0</v>
      </c>
      <c r="F30" s="84">
        <f>SUM(F15:F29)</f>
        <v>0</v>
      </c>
      <c r="G30" s="84">
        <f t="shared" ref="G30:L30" si="1">SUM(G15:G29)</f>
        <v>0</v>
      </c>
      <c r="H30" s="84">
        <f t="shared" si="1"/>
        <v>0</v>
      </c>
      <c r="I30" s="84">
        <f t="shared" si="1"/>
        <v>0</v>
      </c>
      <c r="J30" s="84">
        <f t="shared" si="1"/>
        <v>0</v>
      </c>
      <c r="K30" s="84">
        <f t="shared" si="1"/>
        <v>0</v>
      </c>
      <c r="L30" s="84">
        <f t="shared" si="1"/>
        <v>0</v>
      </c>
      <c r="M30" s="39">
        <f>ROUND(SUM(F30:L30)*E30,2)</f>
        <v>0</v>
      </c>
      <c r="N30" s="14"/>
    </row>
    <row r="31" spans="1:14">
      <c r="A31" s="12"/>
      <c r="D31" s="40"/>
      <c r="E31" s="40"/>
      <c r="F31" s="41"/>
      <c r="G31" s="41"/>
      <c r="H31" s="41"/>
      <c r="I31" s="41"/>
      <c r="J31" s="41"/>
      <c r="K31" s="41"/>
      <c r="L31" s="41"/>
      <c r="M31" s="41"/>
      <c r="N31" s="14"/>
    </row>
    <row r="32" spans="1:14">
      <c r="A32" s="12"/>
      <c r="D32" s="40"/>
      <c r="E32" s="40"/>
      <c r="F32" s="41"/>
      <c r="G32" s="41"/>
      <c r="H32" s="41"/>
      <c r="I32" s="41"/>
      <c r="J32" s="41"/>
      <c r="K32" s="41"/>
      <c r="L32" s="41"/>
      <c r="M32" s="41"/>
      <c r="N32" s="14"/>
    </row>
    <row r="33" spans="1:14" ht="28.9" customHeight="1">
      <c r="A33" s="12"/>
      <c r="F33" s="235" t="s">
        <v>76</v>
      </c>
      <c r="G33" s="236"/>
      <c r="H33" s="236"/>
      <c r="I33" s="236"/>
      <c r="J33" s="236"/>
      <c r="K33" s="236"/>
      <c r="L33" s="237"/>
      <c r="M33" s="189"/>
      <c r="N33" s="14"/>
    </row>
    <row r="34" spans="1:14" ht="28.9" customHeight="1">
      <c r="A34" s="12"/>
      <c r="B34" s="238" t="s">
        <v>77</v>
      </c>
      <c r="C34" s="238"/>
      <c r="D34" s="192" t="s">
        <v>78</v>
      </c>
      <c r="E34" s="36" t="s">
        <v>79</v>
      </c>
      <c r="F34" s="37">
        <f>IF('Cover Sheet'!$C$24="","",'Cover Sheet'!$C$24)</f>
        <v>45117</v>
      </c>
      <c r="G34" s="37">
        <f>IF('Cover Sheet'!$C$24+1&gt;'Cover Sheet'!$E$24,"",'Cover Sheet'!$C$24+1)</f>
        <v>45118</v>
      </c>
      <c r="H34" s="37">
        <f>IF('Cover Sheet'!$C$24+2&gt;'Cover Sheet'!$E$24,"",'Cover Sheet'!$C$24+2)</f>
        <v>45119</v>
      </c>
      <c r="I34" s="37">
        <f>IF('Cover Sheet'!$C$24+3&gt;'Cover Sheet'!$E$24,"",'Cover Sheet'!$C$24+3)</f>
        <v>45120</v>
      </c>
      <c r="J34" s="37">
        <f>IF('Cover Sheet'!$C$24+4&gt;'Cover Sheet'!$E$24,"",'Cover Sheet'!$C$24+4)</f>
        <v>45121</v>
      </c>
      <c r="K34" s="37">
        <f>IF('Cover Sheet'!$C$24+5&gt;'Cover Sheet'!$E$24,"",'Cover Sheet'!$C$24+5)</f>
        <v>45122</v>
      </c>
      <c r="L34" s="37">
        <f>IF('Cover Sheet'!$C$24+6&gt;'Cover Sheet'!$E$24,"",'Cover Sheet'!$C$24+6)</f>
        <v>45123</v>
      </c>
      <c r="M34" s="38" t="s">
        <v>38</v>
      </c>
      <c r="N34" s="14"/>
    </row>
    <row r="35" spans="1:14">
      <c r="A35" s="12"/>
      <c r="B35" s="233"/>
      <c r="C35" s="234"/>
      <c r="D35" s="5"/>
      <c r="E35" s="87"/>
      <c r="F35" s="6"/>
      <c r="G35" s="6"/>
      <c r="H35" s="6"/>
      <c r="I35" s="6"/>
      <c r="J35" s="6"/>
      <c r="K35" s="6"/>
      <c r="L35" s="6"/>
      <c r="M35" s="39">
        <f t="shared" ref="M35:M49" si="2">ROUND(SUM(F35:L35)*E35,2)</f>
        <v>0</v>
      </c>
      <c r="N35" s="14"/>
    </row>
    <row r="36" spans="1:14">
      <c r="A36" s="12"/>
      <c r="B36" s="233"/>
      <c r="C36" s="234"/>
      <c r="D36" s="5"/>
      <c r="E36" s="87"/>
      <c r="F36" s="6"/>
      <c r="G36" s="6"/>
      <c r="H36" s="6"/>
      <c r="I36" s="6"/>
      <c r="J36" s="6"/>
      <c r="K36" s="6"/>
      <c r="L36" s="6"/>
      <c r="M36" s="39">
        <f t="shared" si="2"/>
        <v>0</v>
      </c>
      <c r="N36" s="14"/>
    </row>
    <row r="37" spans="1:14">
      <c r="A37" s="12"/>
      <c r="B37" s="233"/>
      <c r="C37" s="234"/>
      <c r="D37" s="5"/>
      <c r="E37" s="87"/>
      <c r="F37" s="6"/>
      <c r="G37" s="6"/>
      <c r="H37" s="6"/>
      <c r="I37" s="6"/>
      <c r="J37" s="6"/>
      <c r="K37" s="6"/>
      <c r="L37" s="6"/>
      <c r="M37" s="39">
        <f t="shared" si="2"/>
        <v>0</v>
      </c>
      <c r="N37" s="14"/>
    </row>
    <row r="38" spans="1:14">
      <c r="A38" s="12"/>
      <c r="B38" s="233"/>
      <c r="C38" s="234"/>
      <c r="D38" s="7"/>
      <c r="E38" s="88"/>
      <c r="F38" s="6"/>
      <c r="G38" s="6"/>
      <c r="H38" s="6"/>
      <c r="I38" s="6"/>
      <c r="J38" s="6"/>
      <c r="K38" s="6"/>
      <c r="L38" s="6"/>
      <c r="M38" s="39">
        <f t="shared" si="2"/>
        <v>0</v>
      </c>
      <c r="N38" s="14"/>
    </row>
    <row r="39" spans="1:14">
      <c r="A39" s="12"/>
      <c r="B39" s="233"/>
      <c r="C39" s="234"/>
      <c r="D39" s="5"/>
      <c r="E39" s="87"/>
      <c r="F39" s="6"/>
      <c r="G39" s="6"/>
      <c r="H39" s="6"/>
      <c r="I39" s="6"/>
      <c r="J39" s="6"/>
      <c r="K39" s="6"/>
      <c r="L39" s="6"/>
      <c r="M39" s="39">
        <f t="shared" si="2"/>
        <v>0</v>
      </c>
      <c r="N39" s="14"/>
    </row>
    <row r="40" spans="1:14">
      <c r="A40" s="12"/>
      <c r="B40" s="233"/>
      <c r="C40" s="234"/>
      <c r="D40" s="5"/>
      <c r="E40" s="87"/>
      <c r="F40" s="6"/>
      <c r="G40" s="6"/>
      <c r="H40" s="6"/>
      <c r="I40" s="6"/>
      <c r="J40" s="6"/>
      <c r="K40" s="6"/>
      <c r="L40" s="6"/>
      <c r="M40" s="39">
        <f t="shared" si="2"/>
        <v>0</v>
      </c>
      <c r="N40" s="14"/>
    </row>
    <row r="41" spans="1:14">
      <c r="A41" s="12"/>
      <c r="B41" s="233"/>
      <c r="C41" s="234"/>
      <c r="D41" s="5"/>
      <c r="E41" s="87"/>
      <c r="F41" s="6"/>
      <c r="G41" s="6"/>
      <c r="H41" s="6"/>
      <c r="I41" s="6"/>
      <c r="J41" s="6"/>
      <c r="K41" s="6"/>
      <c r="L41" s="6"/>
      <c r="M41" s="39">
        <f t="shared" si="2"/>
        <v>0</v>
      </c>
      <c r="N41" s="14"/>
    </row>
    <row r="42" spans="1:14">
      <c r="A42" s="12"/>
      <c r="B42" s="233"/>
      <c r="C42" s="234"/>
      <c r="D42" s="5"/>
      <c r="E42" s="87"/>
      <c r="F42" s="6"/>
      <c r="G42" s="6"/>
      <c r="H42" s="6"/>
      <c r="I42" s="6"/>
      <c r="J42" s="6"/>
      <c r="K42" s="6"/>
      <c r="L42" s="6"/>
      <c r="M42" s="39">
        <f t="shared" si="2"/>
        <v>0</v>
      </c>
      <c r="N42" s="14"/>
    </row>
    <row r="43" spans="1:14">
      <c r="A43" s="12"/>
      <c r="B43" s="233"/>
      <c r="C43" s="234"/>
      <c r="D43" s="5"/>
      <c r="E43" s="87"/>
      <c r="F43" s="6"/>
      <c r="G43" s="6"/>
      <c r="H43" s="6"/>
      <c r="I43" s="6"/>
      <c r="J43" s="6"/>
      <c r="K43" s="6"/>
      <c r="L43" s="6"/>
      <c r="M43" s="39">
        <f t="shared" si="2"/>
        <v>0</v>
      </c>
      <c r="N43" s="14"/>
    </row>
    <row r="44" spans="1:14">
      <c r="A44" s="12"/>
      <c r="B44" s="233"/>
      <c r="C44" s="234"/>
      <c r="D44" s="5"/>
      <c r="E44" s="87"/>
      <c r="F44" s="6"/>
      <c r="G44" s="6"/>
      <c r="H44" s="6"/>
      <c r="I44" s="6"/>
      <c r="J44" s="6"/>
      <c r="K44" s="6"/>
      <c r="L44" s="6"/>
      <c r="M44" s="39">
        <f t="shared" si="2"/>
        <v>0</v>
      </c>
      <c r="N44" s="14"/>
    </row>
    <row r="45" spans="1:14">
      <c r="A45" s="12"/>
      <c r="B45" s="233"/>
      <c r="C45" s="234"/>
      <c r="D45" s="5"/>
      <c r="E45" s="87"/>
      <c r="F45" s="6"/>
      <c r="G45" s="6"/>
      <c r="H45" s="6"/>
      <c r="I45" s="6"/>
      <c r="J45" s="6"/>
      <c r="K45" s="6"/>
      <c r="L45" s="6"/>
      <c r="M45" s="39">
        <f t="shared" si="2"/>
        <v>0</v>
      </c>
      <c r="N45" s="14"/>
    </row>
    <row r="46" spans="1:14">
      <c r="A46" s="12"/>
      <c r="B46" s="233"/>
      <c r="C46" s="234"/>
      <c r="D46" s="5"/>
      <c r="E46" s="87"/>
      <c r="F46" s="6"/>
      <c r="G46" s="6"/>
      <c r="H46" s="6"/>
      <c r="I46" s="6"/>
      <c r="J46" s="6"/>
      <c r="K46" s="6"/>
      <c r="L46" s="6"/>
      <c r="M46" s="39">
        <f t="shared" si="2"/>
        <v>0</v>
      </c>
      <c r="N46" s="14"/>
    </row>
    <row r="47" spans="1:14">
      <c r="A47" s="12"/>
      <c r="B47" s="233"/>
      <c r="C47" s="234"/>
      <c r="D47" s="5"/>
      <c r="E47" s="87"/>
      <c r="F47" s="6"/>
      <c r="G47" s="6"/>
      <c r="H47" s="6"/>
      <c r="I47" s="6"/>
      <c r="J47" s="6"/>
      <c r="K47" s="6"/>
      <c r="L47" s="6"/>
      <c r="M47" s="39">
        <f t="shared" si="2"/>
        <v>0</v>
      </c>
      <c r="N47" s="14"/>
    </row>
    <row r="48" spans="1:14">
      <c r="A48" s="12"/>
      <c r="B48" s="233"/>
      <c r="C48" s="234"/>
      <c r="D48" s="5"/>
      <c r="E48" s="87"/>
      <c r="F48" s="6"/>
      <c r="G48" s="6"/>
      <c r="H48" s="6"/>
      <c r="I48" s="6"/>
      <c r="J48" s="6"/>
      <c r="K48" s="6"/>
      <c r="L48" s="6"/>
      <c r="M48" s="39">
        <f t="shared" si="2"/>
        <v>0</v>
      </c>
      <c r="N48" s="14"/>
    </row>
    <row r="49" spans="1:14">
      <c r="A49" s="12"/>
      <c r="B49" s="233"/>
      <c r="C49" s="234"/>
      <c r="D49" s="5"/>
      <c r="E49" s="87"/>
      <c r="F49" s="6"/>
      <c r="G49" s="6"/>
      <c r="H49" s="6"/>
      <c r="I49" s="6"/>
      <c r="J49" s="6"/>
      <c r="K49" s="6"/>
      <c r="L49" s="6"/>
      <c r="M49" s="39">
        <f t="shared" si="2"/>
        <v>0</v>
      </c>
      <c r="N49" s="14"/>
    </row>
    <row r="50" spans="1:14" ht="16.899999999999999" customHeight="1">
      <c r="A50" s="12"/>
      <c r="B50" s="231" t="s">
        <v>38</v>
      </c>
      <c r="C50" s="232"/>
      <c r="D50" s="83"/>
      <c r="E50" s="89">
        <f>E35</f>
        <v>0</v>
      </c>
      <c r="F50" s="84">
        <f>SUM(F35:F49)</f>
        <v>0</v>
      </c>
      <c r="G50" s="84">
        <f t="shared" ref="G50" si="3">SUM(G35:G49)</f>
        <v>0</v>
      </c>
      <c r="H50" s="84">
        <f t="shared" ref="H50" si="4">SUM(H35:H49)</f>
        <v>0</v>
      </c>
      <c r="I50" s="84">
        <f t="shared" ref="I50" si="5">SUM(I35:I49)</f>
        <v>0</v>
      </c>
      <c r="J50" s="84">
        <f t="shared" ref="J50" si="6">SUM(J35:J49)</f>
        <v>0</v>
      </c>
      <c r="K50" s="84">
        <f t="shared" ref="K50" si="7">SUM(K35:K49)</f>
        <v>0</v>
      </c>
      <c r="L50" s="84">
        <f t="shared" ref="L50" si="8">SUM(L35:L49)</f>
        <v>0</v>
      </c>
      <c r="M50" s="39">
        <f>ROUND(SUM(F50:L50)*E50,2)</f>
        <v>0</v>
      </c>
      <c r="N50" s="14"/>
    </row>
    <row r="51" spans="1:14" ht="16.899999999999999" customHeight="1">
      <c r="A51" s="12"/>
      <c r="B51" s="189"/>
      <c r="C51" s="189"/>
      <c r="D51" s="40"/>
      <c r="E51" s="40"/>
      <c r="F51" s="85"/>
      <c r="G51" s="85"/>
      <c r="H51" s="85"/>
      <c r="I51" s="85"/>
      <c r="J51" s="85"/>
      <c r="K51" s="85"/>
      <c r="L51" s="85"/>
      <c r="M51" s="42"/>
      <c r="N51" s="14"/>
    </row>
    <row r="52" spans="1:14" ht="16.899999999999999" customHeight="1">
      <c r="A52" s="12"/>
      <c r="B52" s="189"/>
      <c r="C52" s="189"/>
      <c r="D52" s="40"/>
      <c r="E52" s="40"/>
      <c r="F52" s="86"/>
      <c r="G52" s="86"/>
      <c r="H52" s="86"/>
      <c r="I52" s="86"/>
      <c r="J52" s="86"/>
      <c r="K52" s="86"/>
      <c r="L52" s="86"/>
      <c r="M52" s="42"/>
      <c r="N52" s="14"/>
    </row>
    <row r="53" spans="1:14" ht="28.9" customHeight="1">
      <c r="A53" s="12"/>
      <c r="F53" s="235" t="s">
        <v>76</v>
      </c>
      <c r="G53" s="236"/>
      <c r="H53" s="236"/>
      <c r="I53" s="236"/>
      <c r="J53" s="236"/>
      <c r="K53" s="236"/>
      <c r="L53" s="237"/>
      <c r="M53" s="189"/>
      <c r="N53" s="14"/>
    </row>
    <row r="54" spans="1:14" ht="28.9" customHeight="1">
      <c r="A54" s="12"/>
      <c r="B54" s="238" t="s">
        <v>77</v>
      </c>
      <c r="C54" s="238"/>
      <c r="D54" s="192" t="s">
        <v>78</v>
      </c>
      <c r="E54" s="36" t="s">
        <v>79</v>
      </c>
      <c r="F54" s="37">
        <f>IF('Cover Sheet'!$C$24="","",'Cover Sheet'!$C$24)</f>
        <v>45117</v>
      </c>
      <c r="G54" s="37">
        <f>IF('Cover Sheet'!$C$24+1&gt;'Cover Sheet'!$E$24,"",'Cover Sheet'!$C$24+1)</f>
        <v>45118</v>
      </c>
      <c r="H54" s="37">
        <f>IF('Cover Sheet'!$C$24+2&gt;'Cover Sheet'!$E$24,"",'Cover Sheet'!$C$24+2)</f>
        <v>45119</v>
      </c>
      <c r="I54" s="37">
        <f>IF('Cover Sheet'!$C$24+3&gt;'Cover Sheet'!$E$24,"",'Cover Sheet'!$C$24+3)</f>
        <v>45120</v>
      </c>
      <c r="J54" s="37">
        <f>IF('Cover Sheet'!$C$24+4&gt;'Cover Sheet'!$E$24,"",'Cover Sheet'!$C$24+4)</f>
        <v>45121</v>
      </c>
      <c r="K54" s="37">
        <f>IF('Cover Sheet'!$C$24+5&gt;'Cover Sheet'!$E$24,"",'Cover Sheet'!$C$24+5)</f>
        <v>45122</v>
      </c>
      <c r="L54" s="37">
        <f>IF('Cover Sheet'!$C$24+6&gt;'Cover Sheet'!$E$24,"",'Cover Sheet'!$C$24+6)</f>
        <v>45123</v>
      </c>
      <c r="M54" s="38" t="s">
        <v>38</v>
      </c>
      <c r="N54" s="14"/>
    </row>
    <row r="55" spans="1:14">
      <c r="A55" s="12"/>
      <c r="B55" s="233"/>
      <c r="C55" s="234"/>
      <c r="D55" s="5"/>
      <c r="E55" s="87"/>
      <c r="F55" s="6"/>
      <c r="G55" s="6"/>
      <c r="H55" s="6"/>
      <c r="I55" s="6"/>
      <c r="J55" s="6"/>
      <c r="K55" s="6"/>
      <c r="L55" s="6"/>
      <c r="M55" s="39">
        <f t="shared" ref="M55:M69" si="9">ROUND(SUM(F55:L55)*E55,2)</f>
        <v>0</v>
      </c>
      <c r="N55" s="14"/>
    </row>
    <row r="56" spans="1:14">
      <c r="A56" s="12"/>
      <c r="B56" s="233"/>
      <c r="C56" s="234"/>
      <c r="D56" s="5"/>
      <c r="E56" s="87"/>
      <c r="F56" s="6"/>
      <c r="G56" s="6"/>
      <c r="H56" s="6"/>
      <c r="I56" s="6"/>
      <c r="J56" s="6"/>
      <c r="K56" s="6"/>
      <c r="L56" s="6"/>
      <c r="M56" s="39">
        <f t="shared" si="9"/>
        <v>0</v>
      </c>
      <c r="N56" s="14"/>
    </row>
    <row r="57" spans="1:14">
      <c r="A57" s="12"/>
      <c r="B57" s="233"/>
      <c r="C57" s="234"/>
      <c r="D57" s="5"/>
      <c r="E57" s="87"/>
      <c r="F57" s="6"/>
      <c r="G57" s="6"/>
      <c r="H57" s="6"/>
      <c r="I57" s="6"/>
      <c r="J57" s="6"/>
      <c r="K57" s="6"/>
      <c r="L57" s="6"/>
      <c r="M57" s="39">
        <f t="shared" si="9"/>
        <v>0</v>
      </c>
      <c r="N57" s="14"/>
    </row>
    <row r="58" spans="1:14">
      <c r="A58" s="12"/>
      <c r="B58" s="233"/>
      <c r="C58" s="234"/>
      <c r="D58" s="7"/>
      <c r="E58" s="88"/>
      <c r="F58" s="6"/>
      <c r="G58" s="6"/>
      <c r="H58" s="6"/>
      <c r="I58" s="6"/>
      <c r="J58" s="6"/>
      <c r="K58" s="6"/>
      <c r="L58" s="6"/>
      <c r="M58" s="39">
        <f t="shared" si="9"/>
        <v>0</v>
      </c>
      <c r="N58" s="14"/>
    </row>
    <row r="59" spans="1:14">
      <c r="A59" s="12"/>
      <c r="B59" s="233"/>
      <c r="C59" s="234"/>
      <c r="D59" s="5"/>
      <c r="E59" s="87"/>
      <c r="F59" s="6"/>
      <c r="G59" s="6"/>
      <c r="H59" s="6"/>
      <c r="I59" s="6"/>
      <c r="J59" s="6"/>
      <c r="K59" s="6"/>
      <c r="L59" s="6"/>
      <c r="M59" s="39">
        <f t="shared" si="9"/>
        <v>0</v>
      </c>
      <c r="N59" s="14"/>
    </row>
    <row r="60" spans="1:14">
      <c r="A60" s="12"/>
      <c r="B60" s="233"/>
      <c r="C60" s="234"/>
      <c r="D60" s="5"/>
      <c r="E60" s="87"/>
      <c r="F60" s="6"/>
      <c r="G60" s="6"/>
      <c r="H60" s="6"/>
      <c r="I60" s="6"/>
      <c r="J60" s="6"/>
      <c r="K60" s="6"/>
      <c r="L60" s="6"/>
      <c r="M60" s="39">
        <f t="shared" si="9"/>
        <v>0</v>
      </c>
      <c r="N60" s="14"/>
    </row>
    <row r="61" spans="1:14">
      <c r="A61" s="12"/>
      <c r="B61" s="233"/>
      <c r="C61" s="234"/>
      <c r="D61" s="5"/>
      <c r="E61" s="87"/>
      <c r="F61" s="6"/>
      <c r="G61" s="6"/>
      <c r="H61" s="6"/>
      <c r="I61" s="6"/>
      <c r="J61" s="6"/>
      <c r="K61" s="6"/>
      <c r="L61" s="6"/>
      <c r="M61" s="39">
        <f t="shared" si="9"/>
        <v>0</v>
      </c>
      <c r="N61" s="14"/>
    </row>
    <row r="62" spans="1:14">
      <c r="A62" s="12"/>
      <c r="B62" s="233"/>
      <c r="C62" s="234"/>
      <c r="D62" s="5"/>
      <c r="E62" s="87"/>
      <c r="F62" s="6"/>
      <c r="G62" s="6"/>
      <c r="H62" s="6"/>
      <c r="I62" s="6"/>
      <c r="J62" s="6"/>
      <c r="K62" s="6"/>
      <c r="L62" s="6"/>
      <c r="M62" s="39">
        <f t="shared" si="9"/>
        <v>0</v>
      </c>
      <c r="N62" s="14"/>
    </row>
    <row r="63" spans="1:14">
      <c r="A63" s="12"/>
      <c r="B63" s="233"/>
      <c r="C63" s="234"/>
      <c r="D63" s="5"/>
      <c r="E63" s="87"/>
      <c r="F63" s="6"/>
      <c r="G63" s="6"/>
      <c r="H63" s="6"/>
      <c r="I63" s="6"/>
      <c r="J63" s="6"/>
      <c r="K63" s="6"/>
      <c r="L63" s="6"/>
      <c r="M63" s="39">
        <f t="shared" si="9"/>
        <v>0</v>
      </c>
      <c r="N63" s="14"/>
    </row>
    <row r="64" spans="1:14">
      <c r="A64" s="12"/>
      <c r="B64" s="233"/>
      <c r="C64" s="234"/>
      <c r="D64" s="5"/>
      <c r="E64" s="87"/>
      <c r="F64" s="6"/>
      <c r="G64" s="6"/>
      <c r="H64" s="6"/>
      <c r="I64" s="6"/>
      <c r="J64" s="6"/>
      <c r="K64" s="6"/>
      <c r="L64" s="6"/>
      <c r="M64" s="39">
        <f t="shared" si="9"/>
        <v>0</v>
      </c>
      <c r="N64" s="14"/>
    </row>
    <row r="65" spans="1:14">
      <c r="A65" s="12"/>
      <c r="B65" s="233"/>
      <c r="C65" s="234"/>
      <c r="D65" s="5"/>
      <c r="E65" s="87"/>
      <c r="F65" s="6"/>
      <c r="G65" s="6"/>
      <c r="H65" s="6"/>
      <c r="I65" s="6"/>
      <c r="J65" s="6"/>
      <c r="K65" s="6"/>
      <c r="L65" s="6"/>
      <c r="M65" s="39">
        <f t="shared" si="9"/>
        <v>0</v>
      </c>
      <c r="N65" s="14"/>
    </row>
    <row r="66" spans="1:14">
      <c r="A66" s="12"/>
      <c r="B66" s="233"/>
      <c r="C66" s="234"/>
      <c r="D66" s="5"/>
      <c r="E66" s="87"/>
      <c r="F66" s="6"/>
      <c r="G66" s="6"/>
      <c r="H66" s="6"/>
      <c r="I66" s="6"/>
      <c r="J66" s="6"/>
      <c r="K66" s="6"/>
      <c r="L66" s="6"/>
      <c r="M66" s="39">
        <f t="shared" si="9"/>
        <v>0</v>
      </c>
      <c r="N66" s="14"/>
    </row>
    <row r="67" spans="1:14">
      <c r="A67" s="12"/>
      <c r="B67" s="233"/>
      <c r="C67" s="234"/>
      <c r="D67" s="5"/>
      <c r="E67" s="87"/>
      <c r="F67" s="6"/>
      <c r="G67" s="6"/>
      <c r="H67" s="6"/>
      <c r="I67" s="6"/>
      <c r="J67" s="6"/>
      <c r="K67" s="6"/>
      <c r="L67" s="6"/>
      <c r="M67" s="39">
        <f t="shared" si="9"/>
        <v>0</v>
      </c>
      <c r="N67" s="14"/>
    </row>
    <row r="68" spans="1:14">
      <c r="A68" s="12"/>
      <c r="B68" s="233"/>
      <c r="C68" s="234"/>
      <c r="D68" s="5"/>
      <c r="E68" s="87"/>
      <c r="F68" s="6"/>
      <c r="G68" s="6"/>
      <c r="H68" s="6"/>
      <c r="I68" s="6"/>
      <c r="J68" s="6"/>
      <c r="K68" s="6"/>
      <c r="L68" s="6"/>
      <c r="M68" s="39">
        <f t="shared" si="9"/>
        <v>0</v>
      </c>
      <c r="N68" s="14"/>
    </row>
    <row r="69" spans="1:14">
      <c r="A69" s="12"/>
      <c r="B69" s="233"/>
      <c r="C69" s="234"/>
      <c r="D69" s="5"/>
      <c r="E69" s="87"/>
      <c r="F69" s="6"/>
      <c r="G69" s="6"/>
      <c r="H69" s="6"/>
      <c r="I69" s="6"/>
      <c r="J69" s="6"/>
      <c r="K69" s="6"/>
      <c r="L69" s="6"/>
      <c r="M69" s="39">
        <f t="shared" si="9"/>
        <v>0</v>
      </c>
      <c r="N69" s="14"/>
    </row>
    <row r="70" spans="1:14">
      <c r="A70" s="12"/>
      <c r="B70" s="231" t="s">
        <v>38</v>
      </c>
      <c r="C70" s="232"/>
      <c r="D70" s="83"/>
      <c r="E70" s="89">
        <f>E55</f>
        <v>0</v>
      </c>
      <c r="F70" s="84">
        <f>SUM(F55:F69)</f>
        <v>0</v>
      </c>
      <c r="G70" s="84">
        <f t="shared" ref="G70" si="10">SUM(G55:G69)</f>
        <v>0</v>
      </c>
      <c r="H70" s="84">
        <f t="shared" ref="H70" si="11">SUM(H55:H69)</f>
        <v>0</v>
      </c>
      <c r="I70" s="84">
        <f t="shared" ref="I70" si="12">SUM(I55:I69)</f>
        <v>0</v>
      </c>
      <c r="J70" s="84">
        <f t="shared" ref="J70" si="13">SUM(J55:J69)</f>
        <v>0</v>
      </c>
      <c r="K70" s="84">
        <f t="shared" ref="K70" si="14">SUM(K55:K69)</f>
        <v>0</v>
      </c>
      <c r="L70" s="84">
        <f t="shared" ref="L70" si="15">SUM(L55:L69)</f>
        <v>0</v>
      </c>
      <c r="M70" s="39">
        <f>ROUND(SUM(F70:L70)*E70,2)</f>
        <v>0</v>
      </c>
      <c r="N70" s="14"/>
    </row>
    <row r="71" spans="1:14">
      <c r="A71" s="12"/>
      <c r="D71" s="40"/>
      <c r="E71" s="40"/>
      <c r="F71" s="41"/>
      <c r="G71" s="41"/>
      <c r="H71" s="41"/>
      <c r="I71" s="41"/>
      <c r="J71" s="41"/>
      <c r="K71" s="41"/>
      <c r="L71" s="41"/>
      <c r="M71" s="41"/>
      <c r="N71" s="14"/>
    </row>
    <row r="72" spans="1:14">
      <c r="A72" s="12"/>
      <c r="D72" s="40"/>
      <c r="E72" s="40"/>
      <c r="F72" s="41"/>
      <c r="G72" s="41"/>
      <c r="H72" s="41"/>
      <c r="I72" s="41"/>
      <c r="J72" s="41"/>
      <c r="K72" s="41"/>
      <c r="L72" s="41"/>
      <c r="M72" s="41"/>
      <c r="N72" s="14"/>
    </row>
    <row r="73" spans="1:14" ht="28.9" customHeight="1">
      <c r="A73" s="12"/>
      <c r="F73" s="235" t="s">
        <v>76</v>
      </c>
      <c r="G73" s="236"/>
      <c r="H73" s="236"/>
      <c r="I73" s="236"/>
      <c r="J73" s="236"/>
      <c r="K73" s="236"/>
      <c r="L73" s="237"/>
      <c r="M73" s="189"/>
      <c r="N73" s="14"/>
    </row>
    <row r="74" spans="1:14" ht="28.9" customHeight="1">
      <c r="A74" s="12"/>
      <c r="B74" s="238" t="s">
        <v>77</v>
      </c>
      <c r="C74" s="238"/>
      <c r="D74" s="192" t="s">
        <v>78</v>
      </c>
      <c r="E74" s="36" t="s">
        <v>79</v>
      </c>
      <c r="F74" s="37">
        <f>IF('Cover Sheet'!$C$24="","",'Cover Sheet'!$C$24)</f>
        <v>45117</v>
      </c>
      <c r="G74" s="37">
        <f>IF('Cover Sheet'!$C$24+1&gt;'Cover Sheet'!$E$24,"",'Cover Sheet'!$C$24+1)</f>
        <v>45118</v>
      </c>
      <c r="H74" s="37">
        <f>IF('Cover Sheet'!$C$24+2&gt;'Cover Sheet'!$E$24,"",'Cover Sheet'!$C$24+2)</f>
        <v>45119</v>
      </c>
      <c r="I74" s="37">
        <f>IF('Cover Sheet'!$C$24+3&gt;'Cover Sheet'!$E$24,"",'Cover Sheet'!$C$24+3)</f>
        <v>45120</v>
      </c>
      <c r="J74" s="37">
        <f>IF('Cover Sheet'!$C$24+4&gt;'Cover Sheet'!$E$24,"",'Cover Sheet'!$C$24+4)</f>
        <v>45121</v>
      </c>
      <c r="K74" s="37">
        <f>IF('Cover Sheet'!$C$24+5&gt;'Cover Sheet'!$E$24,"",'Cover Sheet'!$C$24+5)</f>
        <v>45122</v>
      </c>
      <c r="L74" s="37">
        <f>IF('Cover Sheet'!$C$24+6&gt;'Cover Sheet'!$E$24,"",'Cover Sheet'!$C$24+6)</f>
        <v>45123</v>
      </c>
      <c r="M74" s="38" t="s">
        <v>38</v>
      </c>
      <c r="N74" s="14"/>
    </row>
    <row r="75" spans="1:14">
      <c r="A75" s="12"/>
      <c r="B75" s="233"/>
      <c r="C75" s="234"/>
      <c r="D75" s="5"/>
      <c r="E75" s="87"/>
      <c r="F75" s="6"/>
      <c r="G75" s="6"/>
      <c r="H75" s="6"/>
      <c r="I75" s="6"/>
      <c r="J75" s="6"/>
      <c r="K75" s="6"/>
      <c r="L75" s="6"/>
      <c r="M75" s="39">
        <f t="shared" ref="M75:M89" si="16">ROUND(SUM(F75:L75)*E75,2)</f>
        <v>0</v>
      </c>
      <c r="N75" s="14"/>
    </row>
    <row r="76" spans="1:14">
      <c r="A76" s="12"/>
      <c r="B76" s="233"/>
      <c r="C76" s="234"/>
      <c r="D76" s="5"/>
      <c r="E76" s="87"/>
      <c r="F76" s="6"/>
      <c r="G76" s="6"/>
      <c r="H76" s="6"/>
      <c r="I76" s="6"/>
      <c r="J76" s="6"/>
      <c r="K76" s="6"/>
      <c r="L76" s="6"/>
      <c r="M76" s="39">
        <f t="shared" si="16"/>
        <v>0</v>
      </c>
      <c r="N76" s="14"/>
    </row>
    <row r="77" spans="1:14">
      <c r="A77" s="12"/>
      <c r="B77" s="233"/>
      <c r="C77" s="234"/>
      <c r="D77" s="5"/>
      <c r="E77" s="87"/>
      <c r="F77" s="6"/>
      <c r="G77" s="6"/>
      <c r="H77" s="6"/>
      <c r="I77" s="6"/>
      <c r="J77" s="6"/>
      <c r="K77" s="6"/>
      <c r="L77" s="6"/>
      <c r="M77" s="39">
        <f t="shared" si="16"/>
        <v>0</v>
      </c>
      <c r="N77" s="14"/>
    </row>
    <row r="78" spans="1:14">
      <c r="A78" s="12"/>
      <c r="B78" s="233"/>
      <c r="C78" s="234"/>
      <c r="D78" s="7"/>
      <c r="E78" s="88"/>
      <c r="F78" s="6"/>
      <c r="G78" s="6"/>
      <c r="H78" s="6"/>
      <c r="I78" s="6"/>
      <c r="J78" s="6"/>
      <c r="K78" s="6"/>
      <c r="L78" s="6"/>
      <c r="M78" s="39">
        <f t="shared" si="16"/>
        <v>0</v>
      </c>
      <c r="N78" s="14"/>
    </row>
    <row r="79" spans="1:14">
      <c r="A79" s="12"/>
      <c r="B79" s="233"/>
      <c r="C79" s="234"/>
      <c r="D79" s="5"/>
      <c r="E79" s="87"/>
      <c r="F79" s="6"/>
      <c r="G79" s="6"/>
      <c r="H79" s="6"/>
      <c r="I79" s="6"/>
      <c r="J79" s="6"/>
      <c r="K79" s="6"/>
      <c r="L79" s="6"/>
      <c r="M79" s="39">
        <f t="shared" si="16"/>
        <v>0</v>
      </c>
      <c r="N79" s="14"/>
    </row>
    <row r="80" spans="1:14">
      <c r="A80" s="12"/>
      <c r="B80" s="233"/>
      <c r="C80" s="234"/>
      <c r="D80" s="5"/>
      <c r="E80" s="87"/>
      <c r="F80" s="6"/>
      <c r="G80" s="6"/>
      <c r="H80" s="6"/>
      <c r="I80" s="6"/>
      <c r="J80" s="6"/>
      <c r="K80" s="6"/>
      <c r="L80" s="6"/>
      <c r="M80" s="39">
        <f t="shared" si="16"/>
        <v>0</v>
      </c>
      <c r="N80" s="14"/>
    </row>
    <row r="81" spans="1:14">
      <c r="A81" s="12"/>
      <c r="B81" s="233"/>
      <c r="C81" s="234"/>
      <c r="D81" s="5"/>
      <c r="E81" s="87"/>
      <c r="F81" s="6"/>
      <c r="G81" s="6"/>
      <c r="H81" s="6"/>
      <c r="I81" s="6"/>
      <c r="J81" s="6"/>
      <c r="K81" s="6"/>
      <c r="L81" s="6"/>
      <c r="M81" s="39">
        <f t="shared" si="16"/>
        <v>0</v>
      </c>
      <c r="N81" s="14"/>
    </row>
    <row r="82" spans="1:14">
      <c r="A82" s="12"/>
      <c r="B82" s="233"/>
      <c r="C82" s="234"/>
      <c r="D82" s="5"/>
      <c r="E82" s="87"/>
      <c r="F82" s="6"/>
      <c r="G82" s="6"/>
      <c r="H82" s="6"/>
      <c r="I82" s="6"/>
      <c r="J82" s="6"/>
      <c r="K82" s="6"/>
      <c r="L82" s="6"/>
      <c r="M82" s="39">
        <f t="shared" si="16"/>
        <v>0</v>
      </c>
      <c r="N82" s="14"/>
    </row>
    <row r="83" spans="1:14">
      <c r="A83" s="12"/>
      <c r="B83" s="233"/>
      <c r="C83" s="234"/>
      <c r="D83" s="5"/>
      <c r="E83" s="87"/>
      <c r="F83" s="6"/>
      <c r="G83" s="6"/>
      <c r="H83" s="6"/>
      <c r="I83" s="6"/>
      <c r="J83" s="6"/>
      <c r="K83" s="6"/>
      <c r="L83" s="6"/>
      <c r="M83" s="39">
        <f t="shared" si="16"/>
        <v>0</v>
      </c>
      <c r="N83" s="14"/>
    </row>
    <row r="84" spans="1:14">
      <c r="A84" s="12"/>
      <c r="B84" s="233"/>
      <c r="C84" s="234"/>
      <c r="D84" s="5"/>
      <c r="E84" s="87"/>
      <c r="F84" s="6"/>
      <c r="G84" s="6"/>
      <c r="H84" s="6"/>
      <c r="I84" s="6"/>
      <c r="J84" s="6"/>
      <c r="K84" s="6"/>
      <c r="L84" s="6"/>
      <c r="M84" s="39">
        <f t="shared" si="16"/>
        <v>0</v>
      </c>
      <c r="N84" s="14"/>
    </row>
    <row r="85" spans="1:14">
      <c r="A85" s="12"/>
      <c r="B85" s="233"/>
      <c r="C85" s="234"/>
      <c r="D85" s="5"/>
      <c r="E85" s="87"/>
      <c r="F85" s="6"/>
      <c r="G85" s="6"/>
      <c r="H85" s="6"/>
      <c r="I85" s="6"/>
      <c r="J85" s="6"/>
      <c r="K85" s="6"/>
      <c r="L85" s="6"/>
      <c r="M85" s="39">
        <f t="shared" si="16"/>
        <v>0</v>
      </c>
      <c r="N85" s="14"/>
    </row>
    <row r="86" spans="1:14">
      <c r="A86" s="12"/>
      <c r="B86" s="233"/>
      <c r="C86" s="234"/>
      <c r="D86" s="5"/>
      <c r="E86" s="87"/>
      <c r="F86" s="6"/>
      <c r="G86" s="6"/>
      <c r="H86" s="6"/>
      <c r="I86" s="6"/>
      <c r="J86" s="6"/>
      <c r="K86" s="6"/>
      <c r="L86" s="6"/>
      <c r="M86" s="39">
        <f t="shared" si="16"/>
        <v>0</v>
      </c>
      <c r="N86" s="14"/>
    </row>
    <row r="87" spans="1:14">
      <c r="A87" s="12"/>
      <c r="B87" s="233"/>
      <c r="C87" s="234"/>
      <c r="D87" s="5"/>
      <c r="E87" s="87"/>
      <c r="F87" s="6"/>
      <c r="G87" s="6"/>
      <c r="H87" s="6"/>
      <c r="I87" s="6"/>
      <c r="J87" s="6"/>
      <c r="K87" s="6"/>
      <c r="L87" s="6"/>
      <c r="M87" s="39">
        <f t="shared" si="16"/>
        <v>0</v>
      </c>
      <c r="N87" s="14"/>
    </row>
    <row r="88" spans="1:14">
      <c r="A88" s="12"/>
      <c r="B88" s="233"/>
      <c r="C88" s="234"/>
      <c r="D88" s="5"/>
      <c r="E88" s="87"/>
      <c r="F88" s="6"/>
      <c r="G88" s="6"/>
      <c r="H88" s="6"/>
      <c r="I88" s="6"/>
      <c r="J88" s="6"/>
      <c r="K88" s="6"/>
      <c r="L88" s="6"/>
      <c r="M88" s="39">
        <f t="shared" si="16"/>
        <v>0</v>
      </c>
      <c r="N88" s="14"/>
    </row>
    <row r="89" spans="1:14">
      <c r="A89" s="12"/>
      <c r="B89" s="233"/>
      <c r="C89" s="234"/>
      <c r="D89" s="5"/>
      <c r="E89" s="87"/>
      <c r="F89" s="6"/>
      <c r="G89" s="6"/>
      <c r="H89" s="6"/>
      <c r="I89" s="6"/>
      <c r="J89" s="6"/>
      <c r="K89" s="6"/>
      <c r="L89" s="6"/>
      <c r="M89" s="39">
        <f t="shared" si="16"/>
        <v>0</v>
      </c>
      <c r="N89" s="14"/>
    </row>
    <row r="90" spans="1:14">
      <c r="A90" s="12"/>
      <c r="B90" s="231" t="s">
        <v>38</v>
      </c>
      <c r="C90" s="232"/>
      <c r="D90" s="83"/>
      <c r="E90" s="89">
        <f>E75</f>
        <v>0</v>
      </c>
      <c r="F90" s="84">
        <f>SUM(F75:F89)</f>
        <v>0</v>
      </c>
      <c r="G90" s="84">
        <f t="shared" ref="G90" si="17">SUM(G75:G89)</f>
        <v>0</v>
      </c>
      <c r="H90" s="84">
        <f t="shared" ref="H90" si="18">SUM(H75:H89)</f>
        <v>0</v>
      </c>
      <c r="I90" s="84">
        <f t="shared" ref="I90" si="19">SUM(I75:I89)</f>
        <v>0</v>
      </c>
      <c r="J90" s="84">
        <f t="shared" ref="J90" si="20">SUM(J75:J89)</f>
        <v>0</v>
      </c>
      <c r="K90" s="84">
        <f t="shared" ref="K90" si="21">SUM(K75:K89)</f>
        <v>0</v>
      </c>
      <c r="L90" s="84">
        <f t="shared" ref="L90" si="22">SUM(L75:L89)</f>
        <v>0</v>
      </c>
      <c r="M90" s="39">
        <f>ROUND(SUM(F90:L90)*E90,2)</f>
        <v>0</v>
      </c>
      <c r="N90" s="14"/>
    </row>
    <row r="91" spans="1:14">
      <c r="A91" s="12"/>
      <c r="D91" s="40"/>
      <c r="E91" s="40"/>
      <c r="F91" s="41"/>
      <c r="G91" s="41"/>
      <c r="H91" s="41"/>
      <c r="I91" s="41"/>
      <c r="J91" s="41"/>
      <c r="K91" s="41"/>
      <c r="L91" s="41"/>
      <c r="M91" s="41"/>
      <c r="N91" s="14"/>
    </row>
    <row r="92" spans="1:14" ht="15.75" thickBot="1">
      <c r="A92" s="12"/>
      <c r="D92" s="40"/>
      <c r="E92" s="40"/>
      <c r="F92" s="41"/>
      <c r="G92" s="41"/>
      <c r="H92" s="41"/>
      <c r="I92" s="41"/>
      <c r="J92" s="41"/>
      <c r="K92" s="41"/>
      <c r="L92" s="41"/>
      <c r="M92" s="41"/>
      <c r="N92" s="14"/>
    </row>
    <row r="93" spans="1:14" ht="16.899999999999999" customHeight="1" thickBot="1">
      <c r="A93" s="12"/>
      <c r="B93" s="40"/>
      <c r="C93" s="40"/>
      <c r="D93" s="63"/>
      <c r="E93" s="64"/>
      <c r="F93" s="65"/>
      <c r="G93" s="65"/>
      <c r="H93" s="65"/>
      <c r="I93" s="65"/>
      <c r="J93" s="65"/>
      <c r="K93" s="65"/>
      <c r="L93" s="43" t="s">
        <v>66</v>
      </c>
      <c r="M93" s="44">
        <f>M30+M50+M70+M90</f>
        <v>0</v>
      </c>
      <c r="N93" s="14"/>
    </row>
    <row r="94" spans="1:14">
      <c r="A94" s="12"/>
      <c r="B94" s="40"/>
      <c r="C94" s="40"/>
      <c r="D94" s="63"/>
      <c r="E94" s="64"/>
      <c r="F94" s="65"/>
      <c r="G94" s="65"/>
      <c r="H94" s="65"/>
      <c r="I94" s="65"/>
      <c r="J94" s="65"/>
      <c r="K94" s="65"/>
      <c r="L94" s="65"/>
      <c r="M94" s="42"/>
      <c r="N94" s="14"/>
    </row>
    <row r="95" spans="1:14">
      <c r="A95" s="12"/>
      <c r="B95" s="40"/>
      <c r="C95" s="40"/>
      <c r="D95" s="63"/>
      <c r="E95" s="64"/>
      <c r="F95" s="65"/>
      <c r="G95" s="65"/>
      <c r="H95" s="65"/>
      <c r="I95" s="65"/>
      <c r="J95" s="65"/>
      <c r="K95" s="65"/>
      <c r="L95" s="65"/>
      <c r="M95" s="42"/>
      <c r="N95" s="14"/>
    </row>
    <row r="96" spans="1:14" ht="15.75" thickBot="1">
      <c r="A96" s="30"/>
      <c r="B96" s="31"/>
      <c r="C96" s="31"/>
      <c r="D96" s="31"/>
      <c r="E96" s="31"/>
      <c r="F96" s="32"/>
      <c r="G96" s="32"/>
      <c r="H96" s="32"/>
      <c r="I96" s="32"/>
      <c r="J96" s="32"/>
      <c r="K96" s="32"/>
      <c r="L96" s="32"/>
      <c r="M96" s="32"/>
      <c r="N96" s="33"/>
    </row>
  </sheetData>
  <sheetProtection formatColumns="0" formatRows="0"/>
  <mergeCells count="74">
    <mergeCell ref="B49:C49"/>
    <mergeCell ref="B34:C34"/>
    <mergeCell ref="B47:C47"/>
    <mergeCell ref="B48:C48"/>
    <mergeCell ref="B42:C42"/>
    <mergeCell ref="B43:C43"/>
    <mergeCell ref="B44:C44"/>
    <mergeCell ref="B45:C45"/>
    <mergeCell ref="B46:C46"/>
    <mergeCell ref="B37:C37"/>
    <mergeCell ref="B38:C38"/>
    <mergeCell ref="B39:C39"/>
    <mergeCell ref="B41:C41"/>
    <mergeCell ref="B35:C35"/>
    <mergeCell ref="B36:C36"/>
    <mergeCell ref="B40:C40"/>
    <mergeCell ref="F33:L33"/>
    <mergeCell ref="B17:C17"/>
    <mergeCell ref="B18:C18"/>
    <mergeCell ref="B19:C19"/>
    <mergeCell ref="B20:C20"/>
    <mergeCell ref="B21:C21"/>
    <mergeCell ref="B22:C22"/>
    <mergeCell ref="B23:C23"/>
    <mergeCell ref="B24:C24"/>
    <mergeCell ref="B29:C29"/>
    <mergeCell ref="B25:C25"/>
    <mergeCell ref="B27:C27"/>
    <mergeCell ref="B28:C28"/>
    <mergeCell ref="B26:C26"/>
    <mergeCell ref="B30:C30"/>
    <mergeCell ref="F13:L13"/>
    <mergeCell ref="B16:C16"/>
    <mergeCell ref="B14:C14"/>
    <mergeCell ref="B15:C15"/>
    <mergeCell ref="B5:M5"/>
    <mergeCell ref="D13:E13"/>
    <mergeCell ref="F53:L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80:C80"/>
    <mergeCell ref="B68:C68"/>
    <mergeCell ref="B69:C69"/>
    <mergeCell ref="F73:L73"/>
    <mergeCell ref="B74:C74"/>
    <mergeCell ref="B75:C75"/>
    <mergeCell ref="B50:C50"/>
    <mergeCell ref="B70:C70"/>
    <mergeCell ref="B90:C90"/>
    <mergeCell ref="B86:C86"/>
    <mergeCell ref="B87:C87"/>
    <mergeCell ref="B88:C88"/>
    <mergeCell ref="B89:C89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</mergeCells>
  <pageMargins left="0.7" right="0.7" top="0.75" bottom="0.75" header="0.3" footer="0.3"/>
  <pageSetup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49F4F-5C9D-4466-85C0-63F1B5E2EF03}">
  <sheetPr>
    <pageSetUpPr fitToPage="1"/>
  </sheetPr>
  <dimension ref="A1:S104"/>
  <sheetViews>
    <sheetView topLeftCell="A79" workbookViewId="0">
      <selection activeCell="R102" sqref="R102"/>
    </sheetView>
  </sheetViews>
  <sheetFormatPr defaultColWidth="8.85546875" defaultRowHeight="15"/>
  <cols>
    <col min="1" max="1" width="8.85546875" style="50"/>
    <col min="2" max="2" width="19.42578125" style="50" bestFit="1" customWidth="1"/>
    <col min="3" max="3" width="16.7109375" style="50" customWidth="1"/>
    <col min="4" max="4" width="17.7109375" style="50" customWidth="1"/>
    <col min="5" max="5" width="9.28515625" style="50" customWidth="1"/>
    <col min="6" max="10" width="7.28515625" style="51" bestFit="1" customWidth="1"/>
    <col min="11" max="11" width="17.28515625" style="51" customWidth="1"/>
    <col min="12" max="12" width="8.140625" style="51" customWidth="1"/>
    <col min="13" max="13" width="9" style="51" customWidth="1"/>
    <col min="14" max="15" width="7.7109375" style="51" bestFit="1" customWidth="1"/>
    <col min="16" max="16" width="9" style="51" hidden="1" customWidth="1"/>
    <col min="17" max="17" width="7.7109375" style="51" customWidth="1"/>
    <col min="18" max="18" width="10.140625" style="50" customWidth="1"/>
    <col min="19" max="19" width="8.85546875" style="50"/>
  </cols>
  <sheetData>
    <row r="1" spans="1:19">
      <c r="A1" s="45"/>
      <c r="B1" s="46"/>
      <c r="C1" s="46"/>
      <c r="D1" s="46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6"/>
      <c r="S1" s="48"/>
    </row>
    <row r="2" spans="1:19">
      <c r="A2" s="49"/>
      <c r="M2" s="51" t="s">
        <v>0</v>
      </c>
      <c r="N2" s="255">
        <f>IF('Cover Sheet'!$E$2="","",'Cover Sheet'!$E$2)</f>
        <v>45140</v>
      </c>
      <c r="O2" s="255"/>
      <c r="S2" s="52"/>
    </row>
    <row r="3" spans="1:19">
      <c r="A3" s="49"/>
      <c r="S3" s="52"/>
    </row>
    <row r="4" spans="1:19">
      <c r="A4" s="49"/>
      <c r="S4" s="52"/>
    </row>
    <row r="5" spans="1:19" ht="21">
      <c r="A5" s="49"/>
      <c r="C5" s="249" t="s">
        <v>80</v>
      </c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52"/>
    </row>
    <row r="6" spans="1:19">
      <c r="A6" s="49"/>
      <c r="C6" s="250" t="s">
        <v>81</v>
      </c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52"/>
    </row>
    <row r="7" spans="1:19">
      <c r="A7" s="49"/>
      <c r="B7" s="50" t="s">
        <v>3</v>
      </c>
      <c r="E7" s="50" t="str">
        <f>IF('Cover Sheet'!$C$9="","",'Cover Sheet'!$C$9)</f>
        <v>International Towers</v>
      </c>
      <c r="S7" s="52"/>
    </row>
    <row r="8" spans="1:19">
      <c r="A8" s="49"/>
      <c r="S8" s="52"/>
    </row>
    <row r="9" spans="1:19">
      <c r="A9" s="49"/>
      <c r="B9" s="50" t="s">
        <v>8</v>
      </c>
      <c r="E9" s="50" t="str">
        <f>IF('Cover Sheet'!$C$16="","",'Cover Sheet'!$C$16)</f>
        <v>Sparks Microwave</v>
      </c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S9" s="52"/>
    </row>
    <row r="10" spans="1:19">
      <c r="A10" s="49"/>
      <c r="S10" s="52"/>
    </row>
    <row r="11" spans="1:19">
      <c r="A11" s="49"/>
      <c r="B11" s="50" t="s">
        <v>14</v>
      </c>
      <c r="E11" s="50" t="str">
        <f>IF('Cover Sheet'!$C$24="","",CONCATENATE(TEXT('Cover Sheet'!$C$24,"m/dd/yy")," - ",TEXT('Cover Sheet'!$E$24,"m/dd/yy")))</f>
        <v>7/10/23 - 8/01/23</v>
      </c>
      <c r="S11" s="52"/>
    </row>
    <row r="12" spans="1:19">
      <c r="A12" s="49"/>
      <c r="S12" s="52"/>
    </row>
    <row r="13" spans="1:19">
      <c r="A13" s="49"/>
      <c r="B13" s="192" t="s">
        <v>82</v>
      </c>
      <c r="C13" s="192" t="s">
        <v>83</v>
      </c>
      <c r="D13" s="192" t="s">
        <v>84</v>
      </c>
      <c r="E13" s="238" t="s">
        <v>85</v>
      </c>
      <c r="F13" s="238"/>
      <c r="G13" s="238"/>
      <c r="H13" s="238"/>
      <c r="I13" s="238"/>
      <c r="J13" s="238"/>
      <c r="K13" s="238"/>
      <c r="L13" s="192" t="s">
        <v>86</v>
      </c>
      <c r="M13" s="192" t="s">
        <v>87</v>
      </c>
      <c r="N13" s="238" t="s">
        <v>88</v>
      </c>
      <c r="O13" s="238"/>
      <c r="P13" s="192" t="s">
        <v>89</v>
      </c>
      <c r="Q13" s="238" t="s">
        <v>90</v>
      </c>
      <c r="R13" s="238"/>
    </row>
    <row r="14" spans="1:19">
      <c r="A14" s="49"/>
      <c r="B14" s="92"/>
      <c r="C14" s="198"/>
      <c r="D14" s="198"/>
      <c r="E14" s="256" t="s">
        <v>91</v>
      </c>
      <c r="F14" s="256"/>
      <c r="G14" s="256"/>
      <c r="H14" s="256"/>
      <c r="I14" s="256"/>
      <c r="J14" s="256"/>
      <c r="K14" s="256"/>
      <c r="L14" s="76">
        <v>1</v>
      </c>
      <c r="M14" s="77" t="s">
        <v>92</v>
      </c>
      <c r="N14" s="257">
        <v>1050.19</v>
      </c>
      <c r="O14" s="257"/>
      <c r="P14" s="66">
        <f>ROUND(N14,2)</f>
        <v>1050.19</v>
      </c>
      <c r="Q14" s="258">
        <f>+P14*L14</f>
        <v>1050.19</v>
      </c>
      <c r="R14" s="258"/>
    </row>
    <row r="15" spans="1:19">
      <c r="A15" s="49"/>
      <c r="B15" s="198"/>
      <c r="C15" s="198"/>
      <c r="D15" s="198"/>
      <c r="E15" s="239" t="s">
        <v>93</v>
      </c>
      <c r="F15" s="240"/>
      <c r="G15" s="240"/>
      <c r="H15" s="240"/>
      <c r="I15" s="240"/>
      <c r="J15" s="240"/>
      <c r="K15" s="241"/>
      <c r="L15" s="76">
        <v>1</v>
      </c>
      <c r="M15" s="77" t="s">
        <v>92</v>
      </c>
      <c r="N15" s="261">
        <v>190.25</v>
      </c>
      <c r="O15" s="262"/>
      <c r="P15" s="66">
        <f t="shared" ref="P15:P30" si="0">ROUND(N15,2)</f>
        <v>190.25</v>
      </c>
      <c r="Q15" s="251">
        <f t="shared" ref="Q15:Q30" si="1">+P15*L15</f>
        <v>190.25</v>
      </c>
      <c r="R15" s="252"/>
    </row>
    <row r="16" spans="1:19">
      <c r="A16" s="49"/>
      <c r="B16" s="198"/>
      <c r="C16" s="198"/>
      <c r="D16" s="198"/>
      <c r="E16" s="239" t="s">
        <v>94</v>
      </c>
      <c r="F16" s="240"/>
      <c r="G16" s="240"/>
      <c r="H16" s="240"/>
      <c r="I16" s="240"/>
      <c r="J16" s="240"/>
      <c r="K16" s="241"/>
      <c r="L16" s="76">
        <v>1</v>
      </c>
      <c r="M16" s="77" t="s">
        <v>92</v>
      </c>
      <c r="N16" s="242">
        <v>90.26</v>
      </c>
      <c r="O16" s="243"/>
      <c r="P16" s="66">
        <f t="shared" si="0"/>
        <v>90.26</v>
      </c>
      <c r="Q16" s="251">
        <f t="shared" si="1"/>
        <v>90.26</v>
      </c>
      <c r="R16" s="252"/>
    </row>
    <row r="17" spans="1:18">
      <c r="A17" s="49"/>
      <c r="B17" s="198"/>
      <c r="C17" s="198"/>
      <c r="D17" s="198"/>
      <c r="E17" s="239" t="s">
        <v>95</v>
      </c>
      <c r="F17" s="240"/>
      <c r="G17" s="240"/>
      <c r="H17" s="240"/>
      <c r="I17" s="240"/>
      <c r="J17" s="240"/>
      <c r="K17" s="241"/>
      <c r="L17" s="76">
        <v>1</v>
      </c>
      <c r="M17" s="77" t="s">
        <v>92</v>
      </c>
      <c r="N17" s="253">
        <v>242.76</v>
      </c>
      <c r="O17" s="254"/>
      <c r="P17" s="66">
        <f t="shared" si="0"/>
        <v>242.76</v>
      </c>
      <c r="Q17" s="251">
        <f t="shared" si="1"/>
        <v>242.76</v>
      </c>
      <c r="R17" s="252"/>
    </row>
    <row r="18" spans="1:18">
      <c r="A18" s="49"/>
      <c r="B18" s="198"/>
      <c r="C18" s="198"/>
      <c r="D18" s="198"/>
      <c r="E18" s="239"/>
      <c r="F18" s="240"/>
      <c r="G18" s="240"/>
      <c r="H18" s="240"/>
      <c r="I18" s="240"/>
      <c r="J18" s="240"/>
      <c r="K18" s="241"/>
      <c r="L18" s="76"/>
      <c r="M18" s="77"/>
      <c r="N18" s="253"/>
      <c r="O18" s="254"/>
      <c r="P18" s="66">
        <f t="shared" si="0"/>
        <v>0</v>
      </c>
      <c r="Q18" s="251">
        <f t="shared" si="1"/>
        <v>0</v>
      </c>
      <c r="R18" s="252"/>
    </row>
    <row r="19" spans="1:18">
      <c r="A19" s="49"/>
      <c r="B19" s="198"/>
      <c r="C19" s="198"/>
      <c r="D19" s="198"/>
      <c r="E19" s="239"/>
      <c r="F19" s="240"/>
      <c r="G19" s="240"/>
      <c r="H19" s="240"/>
      <c r="I19" s="240"/>
      <c r="J19" s="240"/>
      <c r="K19" s="241"/>
      <c r="L19" s="76"/>
      <c r="M19" s="77"/>
      <c r="N19" s="242"/>
      <c r="O19" s="243"/>
      <c r="P19" s="66">
        <f t="shared" si="0"/>
        <v>0</v>
      </c>
      <c r="Q19" s="251">
        <f t="shared" si="1"/>
        <v>0</v>
      </c>
      <c r="R19" s="252"/>
    </row>
    <row r="20" spans="1:18">
      <c r="A20" s="49"/>
      <c r="B20" s="198"/>
      <c r="C20" s="198"/>
      <c r="D20" s="198"/>
      <c r="E20" s="239"/>
      <c r="F20" s="240"/>
      <c r="G20" s="240"/>
      <c r="H20" s="240"/>
      <c r="I20" s="240"/>
      <c r="J20" s="240"/>
      <c r="K20" s="241"/>
      <c r="L20" s="76"/>
      <c r="M20" s="77"/>
      <c r="N20" s="242"/>
      <c r="O20" s="243"/>
      <c r="P20" s="66">
        <f t="shared" si="0"/>
        <v>0</v>
      </c>
      <c r="Q20" s="251">
        <f t="shared" si="1"/>
        <v>0</v>
      </c>
      <c r="R20" s="252"/>
    </row>
    <row r="21" spans="1:18">
      <c r="A21" s="49"/>
      <c r="B21" s="198"/>
      <c r="C21" s="198"/>
      <c r="D21" s="198"/>
      <c r="E21" s="239"/>
      <c r="F21" s="240"/>
      <c r="G21" s="240"/>
      <c r="H21" s="240"/>
      <c r="I21" s="240"/>
      <c r="J21" s="240"/>
      <c r="K21" s="241"/>
      <c r="L21" s="76"/>
      <c r="M21" s="77"/>
      <c r="N21" s="242"/>
      <c r="O21" s="243"/>
      <c r="P21" s="66">
        <f t="shared" si="0"/>
        <v>0</v>
      </c>
      <c r="Q21" s="251">
        <f t="shared" si="1"/>
        <v>0</v>
      </c>
      <c r="R21" s="252"/>
    </row>
    <row r="22" spans="1:18">
      <c r="A22" s="49"/>
      <c r="B22" s="198"/>
      <c r="C22" s="198"/>
      <c r="D22" s="198"/>
      <c r="E22" s="239"/>
      <c r="F22" s="240"/>
      <c r="G22" s="240"/>
      <c r="H22" s="240"/>
      <c r="I22" s="240"/>
      <c r="J22" s="240"/>
      <c r="K22" s="241"/>
      <c r="L22" s="76"/>
      <c r="M22" s="77"/>
      <c r="N22" s="242"/>
      <c r="O22" s="243"/>
      <c r="P22" s="66">
        <f t="shared" si="0"/>
        <v>0</v>
      </c>
      <c r="Q22" s="251">
        <f t="shared" si="1"/>
        <v>0</v>
      </c>
      <c r="R22" s="252"/>
    </row>
    <row r="23" spans="1:18">
      <c r="A23" s="49"/>
      <c r="B23" s="198"/>
      <c r="C23" s="198"/>
      <c r="D23" s="198"/>
      <c r="E23" s="239"/>
      <c r="F23" s="240"/>
      <c r="G23" s="240"/>
      <c r="H23" s="240"/>
      <c r="I23" s="240"/>
      <c r="J23" s="240"/>
      <c r="K23" s="241"/>
      <c r="L23" s="76"/>
      <c r="M23" s="77"/>
      <c r="N23" s="242"/>
      <c r="O23" s="243"/>
      <c r="P23" s="66">
        <f t="shared" si="0"/>
        <v>0</v>
      </c>
      <c r="Q23" s="251">
        <f t="shared" si="1"/>
        <v>0</v>
      </c>
      <c r="R23" s="252"/>
    </row>
    <row r="24" spans="1:18">
      <c r="A24" s="49"/>
      <c r="B24" s="198"/>
      <c r="C24" s="198"/>
      <c r="D24" s="198"/>
      <c r="E24" s="239"/>
      <c r="F24" s="240"/>
      <c r="G24" s="240"/>
      <c r="H24" s="240"/>
      <c r="I24" s="240"/>
      <c r="J24" s="240"/>
      <c r="K24" s="241"/>
      <c r="L24" s="76"/>
      <c r="M24" s="77"/>
      <c r="N24" s="242"/>
      <c r="O24" s="243"/>
      <c r="P24" s="66">
        <f t="shared" ref="P24:P25" si="2">ROUND(N24,2)</f>
        <v>0</v>
      </c>
      <c r="Q24" s="251">
        <f t="shared" ref="Q24:Q25" si="3">+P24*L24</f>
        <v>0</v>
      </c>
      <c r="R24" s="252"/>
    </row>
    <row r="25" spans="1:18">
      <c r="A25" s="49"/>
      <c r="B25" s="198"/>
      <c r="C25" s="198"/>
      <c r="D25" s="198"/>
      <c r="E25" s="239"/>
      <c r="F25" s="240"/>
      <c r="G25" s="240"/>
      <c r="H25" s="240"/>
      <c r="I25" s="240"/>
      <c r="J25" s="240"/>
      <c r="K25" s="241"/>
      <c r="L25" s="76"/>
      <c r="M25" s="77"/>
      <c r="N25" s="242"/>
      <c r="O25" s="243"/>
      <c r="P25" s="66">
        <f t="shared" si="2"/>
        <v>0</v>
      </c>
      <c r="Q25" s="251">
        <f t="shared" si="3"/>
        <v>0</v>
      </c>
      <c r="R25" s="252"/>
    </row>
    <row r="26" spans="1:18">
      <c r="A26" s="49"/>
      <c r="B26" s="198"/>
      <c r="C26" s="198"/>
      <c r="D26" s="198"/>
      <c r="E26" s="239"/>
      <c r="F26" s="240"/>
      <c r="G26" s="240"/>
      <c r="H26" s="240"/>
      <c r="I26" s="240"/>
      <c r="J26" s="240"/>
      <c r="K26" s="241"/>
      <c r="L26" s="76"/>
      <c r="M26" s="77"/>
      <c r="N26" s="242"/>
      <c r="O26" s="243"/>
      <c r="P26" s="66">
        <f t="shared" si="0"/>
        <v>0</v>
      </c>
      <c r="Q26" s="251">
        <f t="shared" si="1"/>
        <v>0</v>
      </c>
      <c r="R26" s="252"/>
    </row>
    <row r="27" spans="1:18">
      <c r="A27" s="49"/>
      <c r="B27" s="198"/>
      <c r="C27" s="198"/>
      <c r="D27" s="198"/>
      <c r="E27" s="239"/>
      <c r="F27" s="240"/>
      <c r="G27" s="240"/>
      <c r="H27" s="240"/>
      <c r="I27" s="240"/>
      <c r="J27" s="240"/>
      <c r="K27" s="241"/>
      <c r="L27" s="76"/>
      <c r="M27" s="77"/>
      <c r="N27" s="242"/>
      <c r="O27" s="243"/>
      <c r="P27" s="66">
        <f t="shared" si="0"/>
        <v>0</v>
      </c>
      <c r="Q27" s="251">
        <f t="shared" si="1"/>
        <v>0</v>
      </c>
      <c r="R27" s="252"/>
    </row>
    <row r="28" spans="1:18">
      <c r="A28" s="49"/>
      <c r="B28" s="198"/>
      <c r="C28" s="198"/>
      <c r="D28" s="198"/>
      <c r="E28" s="239"/>
      <c r="F28" s="240"/>
      <c r="G28" s="240"/>
      <c r="H28" s="240"/>
      <c r="I28" s="240"/>
      <c r="J28" s="240"/>
      <c r="K28" s="241"/>
      <c r="L28" s="76"/>
      <c r="M28" s="77"/>
      <c r="N28" s="242"/>
      <c r="O28" s="243"/>
      <c r="P28" s="66">
        <f t="shared" si="0"/>
        <v>0</v>
      </c>
      <c r="Q28" s="251">
        <f t="shared" si="1"/>
        <v>0</v>
      </c>
      <c r="R28" s="252"/>
    </row>
    <row r="29" spans="1:18">
      <c r="A29" s="49"/>
      <c r="B29" s="198"/>
      <c r="C29" s="198"/>
      <c r="D29" s="198"/>
      <c r="E29" s="239"/>
      <c r="F29" s="240"/>
      <c r="G29" s="240"/>
      <c r="H29" s="240"/>
      <c r="I29" s="240"/>
      <c r="J29" s="240"/>
      <c r="K29" s="241"/>
      <c r="L29" s="76"/>
      <c r="M29" s="77"/>
      <c r="N29" s="242"/>
      <c r="O29" s="243"/>
      <c r="P29" s="66">
        <f t="shared" si="0"/>
        <v>0</v>
      </c>
      <c r="Q29" s="251">
        <f t="shared" si="1"/>
        <v>0</v>
      </c>
      <c r="R29" s="252"/>
    </row>
    <row r="30" spans="1:18">
      <c r="A30" s="49"/>
      <c r="B30" s="198"/>
      <c r="C30" s="198"/>
      <c r="D30" s="198"/>
      <c r="E30" s="239"/>
      <c r="F30" s="240"/>
      <c r="G30" s="240"/>
      <c r="H30" s="240"/>
      <c r="I30" s="240"/>
      <c r="J30" s="240"/>
      <c r="K30" s="241"/>
      <c r="L30" s="76"/>
      <c r="M30" s="77"/>
      <c r="N30" s="242"/>
      <c r="O30" s="243"/>
      <c r="P30" s="66">
        <f t="shared" si="0"/>
        <v>0</v>
      </c>
      <c r="Q30" s="251">
        <f t="shared" si="1"/>
        <v>0</v>
      </c>
      <c r="R30" s="252"/>
    </row>
    <row r="31" spans="1:18">
      <c r="A31" s="49"/>
      <c r="B31" s="198"/>
      <c r="C31" s="198"/>
      <c r="D31" s="198"/>
      <c r="E31" s="239"/>
      <c r="F31" s="240"/>
      <c r="G31" s="240"/>
      <c r="H31" s="240"/>
      <c r="I31" s="240"/>
      <c r="J31" s="240"/>
      <c r="K31" s="241"/>
      <c r="L31" s="76"/>
      <c r="M31" s="77"/>
      <c r="N31" s="259"/>
      <c r="O31" s="260"/>
      <c r="P31" s="66">
        <f t="shared" ref="P31:P95" si="4">ROUND(N31,2)</f>
        <v>0</v>
      </c>
      <c r="Q31" s="251">
        <f t="shared" ref="Q31:Q95" si="5">+P31*L31</f>
        <v>0</v>
      </c>
      <c r="R31" s="252"/>
    </row>
    <row r="32" spans="1:18">
      <c r="A32" s="49"/>
      <c r="B32" s="198"/>
      <c r="C32" s="198"/>
      <c r="D32" s="198"/>
      <c r="E32" s="239"/>
      <c r="F32" s="240"/>
      <c r="G32" s="240"/>
      <c r="H32" s="240"/>
      <c r="I32" s="240"/>
      <c r="J32" s="240"/>
      <c r="K32" s="241"/>
      <c r="L32" s="76"/>
      <c r="M32" s="77"/>
      <c r="N32" s="242"/>
      <c r="O32" s="243"/>
      <c r="P32" s="66">
        <f t="shared" si="4"/>
        <v>0</v>
      </c>
      <c r="Q32" s="251">
        <f t="shared" si="5"/>
        <v>0</v>
      </c>
      <c r="R32" s="252"/>
    </row>
    <row r="33" spans="1:18">
      <c r="A33" s="49"/>
      <c r="B33" s="198"/>
      <c r="C33" s="198"/>
      <c r="D33" s="198"/>
      <c r="E33" s="239"/>
      <c r="F33" s="240"/>
      <c r="G33" s="240"/>
      <c r="H33" s="240"/>
      <c r="I33" s="240"/>
      <c r="J33" s="240"/>
      <c r="K33" s="241"/>
      <c r="L33" s="76"/>
      <c r="M33" s="77"/>
      <c r="N33" s="253"/>
      <c r="O33" s="254"/>
      <c r="P33" s="66">
        <f t="shared" si="4"/>
        <v>0</v>
      </c>
      <c r="Q33" s="251">
        <f t="shared" si="5"/>
        <v>0</v>
      </c>
      <c r="R33" s="252"/>
    </row>
    <row r="34" spans="1:18">
      <c r="A34" s="49"/>
      <c r="B34" s="198"/>
      <c r="C34" s="198"/>
      <c r="D34" s="198"/>
      <c r="E34" s="239"/>
      <c r="F34" s="240"/>
      <c r="G34" s="240"/>
      <c r="H34" s="240"/>
      <c r="I34" s="240"/>
      <c r="J34" s="240"/>
      <c r="K34" s="241"/>
      <c r="L34" s="76"/>
      <c r="M34" s="77"/>
      <c r="N34" s="253"/>
      <c r="O34" s="254"/>
      <c r="P34" s="66">
        <f t="shared" si="4"/>
        <v>0</v>
      </c>
      <c r="Q34" s="251">
        <f t="shared" si="5"/>
        <v>0</v>
      </c>
      <c r="R34" s="252"/>
    </row>
    <row r="35" spans="1:18">
      <c r="A35" s="49"/>
      <c r="B35" s="198"/>
      <c r="C35" s="198"/>
      <c r="D35" s="198"/>
      <c r="E35" s="239"/>
      <c r="F35" s="240"/>
      <c r="G35" s="240"/>
      <c r="H35" s="240"/>
      <c r="I35" s="240"/>
      <c r="J35" s="240"/>
      <c r="K35" s="241"/>
      <c r="L35" s="76"/>
      <c r="M35" s="77"/>
      <c r="N35" s="242"/>
      <c r="O35" s="243"/>
      <c r="P35" s="66">
        <f t="shared" si="4"/>
        <v>0</v>
      </c>
      <c r="Q35" s="251">
        <f t="shared" si="5"/>
        <v>0</v>
      </c>
      <c r="R35" s="252"/>
    </row>
    <row r="36" spans="1:18">
      <c r="A36" s="49"/>
      <c r="B36" s="198"/>
      <c r="C36" s="198"/>
      <c r="D36" s="198"/>
      <c r="E36" s="239"/>
      <c r="F36" s="240"/>
      <c r="G36" s="240"/>
      <c r="H36" s="240"/>
      <c r="I36" s="240"/>
      <c r="J36" s="240"/>
      <c r="K36" s="241"/>
      <c r="L36" s="76"/>
      <c r="M36" s="77"/>
      <c r="N36" s="242"/>
      <c r="O36" s="243"/>
      <c r="P36" s="66">
        <f t="shared" si="4"/>
        <v>0</v>
      </c>
      <c r="Q36" s="251">
        <f t="shared" si="5"/>
        <v>0</v>
      </c>
      <c r="R36" s="252"/>
    </row>
    <row r="37" spans="1:18">
      <c r="A37" s="49"/>
      <c r="B37" s="198"/>
      <c r="C37" s="198"/>
      <c r="D37" s="198"/>
      <c r="E37" s="239"/>
      <c r="F37" s="240"/>
      <c r="G37" s="240"/>
      <c r="H37" s="240"/>
      <c r="I37" s="240"/>
      <c r="J37" s="240"/>
      <c r="K37" s="241"/>
      <c r="L37" s="76"/>
      <c r="M37" s="77"/>
      <c r="N37" s="242"/>
      <c r="O37" s="243"/>
      <c r="P37" s="66">
        <f t="shared" si="4"/>
        <v>0</v>
      </c>
      <c r="Q37" s="251">
        <f t="shared" si="5"/>
        <v>0</v>
      </c>
      <c r="R37" s="252"/>
    </row>
    <row r="38" spans="1:18">
      <c r="A38" s="49"/>
      <c r="B38" s="198"/>
      <c r="C38" s="198"/>
      <c r="D38" s="198"/>
      <c r="E38" s="239"/>
      <c r="F38" s="240"/>
      <c r="G38" s="240"/>
      <c r="H38" s="240"/>
      <c r="I38" s="240"/>
      <c r="J38" s="240"/>
      <c r="K38" s="241"/>
      <c r="L38" s="76"/>
      <c r="M38" s="77"/>
      <c r="N38" s="242"/>
      <c r="O38" s="243"/>
      <c r="P38" s="66">
        <f t="shared" si="4"/>
        <v>0</v>
      </c>
      <c r="Q38" s="251">
        <f t="shared" si="5"/>
        <v>0</v>
      </c>
      <c r="R38" s="252"/>
    </row>
    <row r="39" spans="1:18">
      <c r="A39" s="49"/>
      <c r="B39" s="198"/>
      <c r="C39" s="198"/>
      <c r="D39" s="198"/>
      <c r="E39" s="239"/>
      <c r="F39" s="240"/>
      <c r="G39" s="240"/>
      <c r="H39" s="240"/>
      <c r="I39" s="240"/>
      <c r="J39" s="240"/>
      <c r="K39" s="241"/>
      <c r="L39" s="76"/>
      <c r="M39" s="77"/>
      <c r="N39" s="242"/>
      <c r="O39" s="243"/>
      <c r="P39" s="66">
        <f t="shared" si="4"/>
        <v>0</v>
      </c>
      <c r="Q39" s="251">
        <f t="shared" si="5"/>
        <v>0</v>
      </c>
      <c r="R39" s="252"/>
    </row>
    <row r="40" spans="1:18">
      <c r="A40" s="49"/>
      <c r="B40" s="198"/>
      <c r="C40" s="198"/>
      <c r="D40" s="198"/>
      <c r="E40" s="239"/>
      <c r="F40" s="240"/>
      <c r="G40" s="240"/>
      <c r="H40" s="240"/>
      <c r="I40" s="240"/>
      <c r="J40" s="240"/>
      <c r="K40" s="241"/>
      <c r="L40" s="76"/>
      <c r="M40" s="77"/>
      <c r="N40" s="242"/>
      <c r="O40" s="243"/>
      <c r="P40" s="66">
        <f t="shared" ref="P40:P45" si="6">ROUND(N40,2)</f>
        <v>0</v>
      </c>
      <c r="Q40" s="251">
        <f t="shared" ref="Q40:Q45" si="7">+P40*L40</f>
        <v>0</v>
      </c>
      <c r="R40" s="252"/>
    </row>
    <row r="41" spans="1:18">
      <c r="A41" s="49"/>
      <c r="B41" s="198"/>
      <c r="C41" s="198"/>
      <c r="D41" s="198"/>
      <c r="E41" s="239"/>
      <c r="F41" s="240"/>
      <c r="G41" s="240"/>
      <c r="H41" s="240"/>
      <c r="I41" s="240"/>
      <c r="J41" s="240"/>
      <c r="K41" s="241"/>
      <c r="L41" s="76"/>
      <c r="M41" s="77"/>
      <c r="N41" s="242"/>
      <c r="O41" s="243"/>
      <c r="P41" s="66">
        <f t="shared" si="6"/>
        <v>0</v>
      </c>
      <c r="Q41" s="251">
        <f t="shared" si="7"/>
        <v>0</v>
      </c>
      <c r="R41" s="252"/>
    </row>
    <row r="42" spans="1:18">
      <c r="A42" s="49"/>
      <c r="B42" s="198"/>
      <c r="C42" s="198"/>
      <c r="D42" s="198"/>
      <c r="E42" s="239"/>
      <c r="F42" s="240"/>
      <c r="G42" s="240"/>
      <c r="H42" s="240"/>
      <c r="I42" s="240"/>
      <c r="J42" s="240"/>
      <c r="K42" s="241"/>
      <c r="L42" s="76"/>
      <c r="M42" s="77"/>
      <c r="N42" s="242"/>
      <c r="O42" s="243"/>
      <c r="P42" s="66">
        <f t="shared" si="6"/>
        <v>0</v>
      </c>
      <c r="Q42" s="251">
        <f t="shared" si="7"/>
        <v>0</v>
      </c>
      <c r="R42" s="252"/>
    </row>
    <row r="43" spans="1:18">
      <c r="A43" s="49"/>
      <c r="B43" s="198"/>
      <c r="C43" s="198"/>
      <c r="D43" s="198"/>
      <c r="E43" s="239"/>
      <c r="F43" s="240"/>
      <c r="G43" s="240"/>
      <c r="H43" s="240"/>
      <c r="I43" s="240"/>
      <c r="J43" s="240"/>
      <c r="K43" s="241"/>
      <c r="L43" s="76"/>
      <c r="M43" s="77"/>
      <c r="N43" s="242"/>
      <c r="O43" s="243"/>
      <c r="P43" s="66">
        <f t="shared" si="6"/>
        <v>0</v>
      </c>
      <c r="Q43" s="258">
        <f t="shared" si="7"/>
        <v>0</v>
      </c>
      <c r="R43" s="258"/>
    </row>
    <row r="44" spans="1:18">
      <c r="A44" s="49"/>
      <c r="B44" s="198"/>
      <c r="C44" s="198"/>
      <c r="D44" s="198"/>
      <c r="E44" s="239"/>
      <c r="F44" s="240"/>
      <c r="G44" s="240"/>
      <c r="H44" s="240"/>
      <c r="I44" s="240"/>
      <c r="J44" s="240"/>
      <c r="K44" s="241"/>
      <c r="L44" s="76"/>
      <c r="M44" s="77"/>
      <c r="N44" s="242"/>
      <c r="O44" s="243"/>
      <c r="P44" s="66">
        <f t="shared" si="6"/>
        <v>0</v>
      </c>
      <c r="Q44" s="251">
        <f t="shared" si="7"/>
        <v>0</v>
      </c>
      <c r="R44" s="252"/>
    </row>
    <row r="45" spans="1:18">
      <c r="A45" s="49"/>
      <c r="B45" s="198"/>
      <c r="C45" s="198"/>
      <c r="D45" s="198"/>
      <c r="E45" s="239"/>
      <c r="F45" s="240"/>
      <c r="G45" s="240"/>
      <c r="H45" s="240"/>
      <c r="I45" s="240"/>
      <c r="J45" s="240"/>
      <c r="K45" s="241"/>
      <c r="L45" s="76"/>
      <c r="M45" s="77"/>
      <c r="N45" s="242"/>
      <c r="O45" s="243"/>
      <c r="P45" s="66">
        <f t="shared" si="6"/>
        <v>0</v>
      </c>
      <c r="Q45" s="258">
        <f t="shared" si="7"/>
        <v>0</v>
      </c>
      <c r="R45" s="258"/>
    </row>
    <row r="46" spans="1:18">
      <c r="A46" s="49"/>
      <c r="B46" s="198"/>
      <c r="C46" s="198"/>
      <c r="D46" s="198"/>
      <c r="E46" s="239"/>
      <c r="F46" s="240"/>
      <c r="G46" s="240"/>
      <c r="H46" s="240"/>
      <c r="I46" s="240"/>
      <c r="J46" s="240"/>
      <c r="K46" s="241"/>
      <c r="L46" s="76"/>
      <c r="M46" s="77"/>
      <c r="N46" s="242"/>
      <c r="O46" s="243"/>
      <c r="P46" s="66">
        <f t="shared" si="4"/>
        <v>0</v>
      </c>
      <c r="Q46" s="251">
        <f t="shared" si="5"/>
        <v>0</v>
      </c>
      <c r="R46" s="252"/>
    </row>
    <row r="47" spans="1:18">
      <c r="A47" s="49"/>
      <c r="B47" s="198"/>
      <c r="C47" s="198"/>
      <c r="D47" s="198"/>
      <c r="E47" s="239"/>
      <c r="F47" s="240"/>
      <c r="G47" s="240"/>
      <c r="H47" s="240"/>
      <c r="I47" s="240"/>
      <c r="J47" s="240"/>
      <c r="K47" s="241"/>
      <c r="L47" s="76"/>
      <c r="M47" s="77"/>
      <c r="N47" s="242"/>
      <c r="O47" s="243"/>
      <c r="P47" s="66">
        <f t="shared" si="4"/>
        <v>0</v>
      </c>
      <c r="Q47" s="251">
        <f t="shared" si="5"/>
        <v>0</v>
      </c>
      <c r="R47" s="252"/>
    </row>
    <row r="48" spans="1:18">
      <c r="A48" s="49"/>
      <c r="B48" s="198"/>
      <c r="C48" s="198"/>
      <c r="D48" s="198"/>
      <c r="E48" s="239"/>
      <c r="F48" s="240"/>
      <c r="G48" s="240"/>
      <c r="H48" s="240"/>
      <c r="I48" s="240"/>
      <c r="J48" s="240"/>
      <c r="K48" s="241"/>
      <c r="L48" s="76"/>
      <c r="M48" s="77"/>
      <c r="N48" s="242"/>
      <c r="O48" s="243"/>
      <c r="P48" s="66">
        <f t="shared" si="4"/>
        <v>0</v>
      </c>
      <c r="Q48" s="251">
        <f t="shared" si="5"/>
        <v>0</v>
      </c>
      <c r="R48" s="252"/>
    </row>
    <row r="49" spans="1:18">
      <c r="A49" s="49"/>
      <c r="B49" s="198"/>
      <c r="C49" s="198"/>
      <c r="D49" s="198"/>
      <c r="E49" s="239"/>
      <c r="F49" s="240"/>
      <c r="G49" s="240"/>
      <c r="H49" s="240"/>
      <c r="I49" s="240"/>
      <c r="J49" s="240"/>
      <c r="K49" s="241"/>
      <c r="L49" s="76"/>
      <c r="M49" s="77"/>
      <c r="N49" s="242"/>
      <c r="O49" s="243"/>
      <c r="P49" s="66">
        <f t="shared" si="4"/>
        <v>0</v>
      </c>
      <c r="Q49" s="251">
        <f t="shared" si="5"/>
        <v>0</v>
      </c>
      <c r="R49" s="252"/>
    </row>
    <row r="50" spans="1:18">
      <c r="A50" s="49"/>
      <c r="B50" s="198"/>
      <c r="C50" s="198"/>
      <c r="D50" s="198"/>
      <c r="E50" s="239"/>
      <c r="F50" s="240"/>
      <c r="G50" s="240"/>
      <c r="H50" s="240"/>
      <c r="I50" s="240"/>
      <c r="J50" s="240"/>
      <c r="K50" s="241"/>
      <c r="L50" s="76"/>
      <c r="M50" s="77"/>
      <c r="N50" s="242"/>
      <c r="O50" s="243"/>
      <c r="P50" s="66">
        <f t="shared" si="4"/>
        <v>0</v>
      </c>
      <c r="Q50" s="258">
        <f t="shared" si="5"/>
        <v>0</v>
      </c>
      <c r="R50" s="258"/>
    </row>
    <row r="51" spans="1:18">
      <c r="A51" s="49"/>
      <c r="B51" s="198"/>
      <c r="C51" s="198"/>
      <c r="D51" s="198"/>
      <c r="E51" s="239"/>
      <c r="F51" s="240"/>
      <c r="G51" s="240"/>
      <c r="H51" s="240"/>
      <c r="I51" s="240"/>
      <c r="J51" s="240"/>
      <c r="K51" s="241"/>
      <c r="L51" s="76"/>
      <c r="M51" s="77"/>
      <c r="N51" s="242"/>
      <c r="O51" s="243"/>
      <c r="P51" s="66">
        <f t="shared" si="4"/>
        <v>0</v>
      </c>
      <c r="Q51" s="258">
        <f t="shared" si="5"/>
        <v>0</v>
      </c>
      <c r="R51" s="258"/>
    </row>
    <row r="52" spans="1:18">
      <c r="A52" s="49"/>
      <c r="B52" s="198"/>
      <c r="C52" s="198"/>
      <c r="D52" s="198"/>
      <c r="E52" s="239"/>
      <c r="F52" s="240"/>
      <c r="G52" s="240"/>
      <c r="H52" s="240"/>
      <c r="I52" s="240"/>
      <c r="J52" s="240"/>
      <c r="K52" s="241"/>
      <c r="L52" s="76"/>
      <c r="M52" s="77"/>
      <c r="N52" s="242"/>
      <c r="O52" s="243"/>
      <c r="P52" s="66">
        <f t="shared" si="4"/>
        <v>0</v>
      </c>
      <c r="Q52" s="258">
        <f t="shared" si="5"/>
        <v>0</v>
      </c>
      <c r="R52" s="258"/>
    </row>
    <row r="53" spans="1:18">
      <c r="A53" s="49"/>
      <c r="B53" s="198"/>
      <c r="C53" s="198"/>
      <c r="D53" s="198"/>
      <c r="E53" s="239"/>
      <c r="F53" s="240"/>
      <c r="G53" s="240"/>
      <c r="H53" s="240"/>
      <c r="I53" s="240"/>
      <c r="J53" s="240"/>
      <c r="K53" s="241"/>
      <c r="L53" s="76"/>
      <c r="M53" s="77"/>
      <c r="N53" s="242"/>
      <c r="O53" s="243"/>
      <c r="P53" s="66">
        <f t="shared" si="4"/>
        <v>0</v>
      </c>
      <c r="Q53" s="258">
        <f t="shared" si="5"/>
        <v>0</v>
      </c>
      <c r="R53" s="258"/>
    </row>
    <row r="54" spans="1:18">
      <c r="A54" s="49"/>
      <c r="B54" s="198"/>
      <c r="C54" s="198"/>
      <c r="D54" s="198"/>
      <c r="E54" s="239"/>
      <c r="F54" s="240"/>
      <c r="G54" s="240"/>
      <c r="H54" s="240"/>
      <c r="I54" s="240"/>
      <c r="J54" s="240"/>
      <c r="K54" s="241"/>
      <c r="L54" s="76"/>
      <c r="M54" s="77"/>
      <c r="N54" s="242"/>
      <c r="O54" s="243"/>
      <c r="P54" s="66">
        <f t="shared" si="4"/>
        <v>0</v>
      </c>
      <c r="Q54" s="258">
        <f t="shared" si="5"/>
        <v>0</v>
      </c>
      <c r="R54" s="258"/>
    </row>
    <row r="55" spans="1:18">
      <c r="A55" s="49"/>
      <c r="B55" s="198"/>
      <c r="C55" s="198"/>
      <c r="D55" s="198"/>
      <c r="E55" s="239"/>
      <c r="F55" s="240"/>
      <c r="G55" s="240"/>
      <c r="H55" s="240"/>
      <c r="I55" s="240"/>
      <c r="J55" s="240"/>
      <c r="K55" s="241"/>
      <c r="L55" s="76"/>
      <c r="M55" s="77"/>
      <c r="N55" s="242"/>
      <c r="O55" s="243"/>
      <c r="P55" s="66">
        <f t="shared" si="4"/>
        <v>0</v>
      </c>
      <c r="Q55" s="258">
        <f t="shared" si="5"/>
        <v>0</v>
      </c>
      <c r="R55" s="258"/>
    </row>
    <row r="56" spans="1:18">
      <c r="A56" s="49"/>
      <c r="B56" s="198"/>
      <c r="C56" s="198"/>
      <c r="D56" s="198"/>
      <c r="E56" s="239"/>
      <c r="F56" s="240"/>
      <c r="G56" s="240"/>
      <c r="H56" s="240"/>
      <c r="I56" s="240"/>
      <c r="J56" s="240"/>
      <c r="K56" s="241"/>
      <c r="L56" s="76"/>
      <c r="M56" s="77"/>
      <c r="N56" s="242"/>
      <c r="O56" s="243"/>
      <c r="P56" s="66">
        <f t="shared" si="4"/>
        <v>0</v>
      </c>
      <c r="Q56" s="258">
        <f t="shared" si="5"/>
        <v>0</v>
      </c>
      <c r="R56" s="258"/>
    </row>
    <row r="57" spans="1:18">
      <c r="A57" s="49"/>
      <c r="B57" s="198"/>
      <c r="C57" s="198"/>
      <c r="D57" s="198"/>
      <c r="E57" s="239"/>
      <c r="F57" s="240"/>
      <c r="G57" s="240"/>
      <c r="H57" s="240"/>
      <c r="I57" s="240"/>
      <c r="J57" s="240"/>
      <c r="K57" s="241"/>
      <c r="L57" s="76"/>
      <c r="M57" s="77"/>
      <c r="N57" s="242"/>
      <c r="O57" s="243"/>
      <c r="P57" s="66">
        <f t="shared" ref="P57:P91" si="8">ROUND(N57,2)</f>
        <v>0</v>
      </c>
      <c r="Q57" s="258">
        <f t="shared" ref="Q57:Q68" si="9">+P57*L57</f>
        <v>0</v>
      </c>
      <c r="R57" s="258"/>
    </row>
    <row r="58" spans="1:18">
      <c r="A58" s="49"/>
      <c r="B58" s="198"/>
      <c r="C58" s="198"/>
      <c r="D58" s="198"/>
      <c r="E58" s="239"/>
      <c r="F58" s="240"/>
      <c r="G58" s="240"/>
      <c r="H58" s="240"/>
      <c r="I58" s="240"/>
      <c r="J58" s="240"/>
      <c r="K58" s="241"/>
      <c r="L58" s="76"/>
      <c r="M58" s="77"/>
      <c r="N58" s="242"/>
      <c r="O58" s="243"/>
      <c r="P58" s="66">
        <f t="shared" ref="P58:P61" si="10">ROUND(N58,2)</f>
        <v>0</v>
      </c>
      <c r="Q58" s="251">
        <f t="shared" ref="Q58:Q61" si="11">+P58*L58</f>
        <v>0</v>
      </c>
      <c r="R58" s="252"/>
    </row>
    <row r="59" spans="1:18">
      <c r="A59" s="49"/>
      <c r="B59" s="198"/>
      <c r="C59" s="198"/>
      <c r="D59" s="198"/>
      <c r="E59" s="239"/>
      <c r="F59" s="240"/>
      <c r="G59" s="240"/>
      <c r="H59" s="240"/>
      <c r="I59" s="240"/>
      <c r="J59" s="240"/>
      <c r="K59" s="241"/>
      <c r="L59" s="76"/>
      <c r="M59" s="77"/>
      <c r="N59" s="242"/>
      <c r="O59" s="243"/>
      <c r="P59" s="66">
        <f t="shared" si="10"/>
        <v>0</v>
      </c>
      <c r="Q59" s="251">
        <f t="shared" si="11"/>
        <v>0</v>
      </c>
      <c r="R59" s="252"/>
    </row>
    <row r="60" spans="1:18">
      <c r="A60" s="49"/>
      <c r="B60" s="198"/>
      <c r="C60" s="198"/>
      <c r="D60" s="198"/>
      <c r="E60" s="239"/>
      <c r="F60" s="240"/>
      <c r="G60" s="240"/>
      <c r="H60" s="240"/>
      <c r="I60" s="240"/>
      <c r="J60" s="240"/>
      <c r="K60" s="241"/>
      <c r="L60" s="76"/>
      <c r="M60" s="77"/>
      <c r="N60" s="242"/>
      <c r="O60" s="243"/>
      <c r="P60" s="66">
        <f t="shared" si="10"/>
        <v>0</v>
      </c>
      <c r="Q60" s="251">
        <f t="shared" si="11"/>
        <v>0</v>
      </c>
      <c r="R60" s="252"/>
    </row>
    <row r="61" spans="1:18">
      <c r="A61" s="49"/>
      <c r="B61" s="198"/>
      <c r="C61" s="198"/>
      <c r="D61" s="198"/>
      <c r="E61" s="239"/>
      <c r="F61" s="240"/>
      <c r="G61" s="240"/>
      <c r="H61" s="240"/>
      <c r="I61" s="240"/>
      <c r="J61" s="240"/>
      <c r="K61" s="241"/>
      <c r="L61" s="76"/>
      <c r="M61" s="77"/>
      <c r="N61" s="242"/>
      <c r="O61" s="243"/>
      <c r="P61" s="66">
        <f t="shared" si="10"/>
        <v>0</v>
      </c>
      <c r="Q61" s="251">
        <f t="shared" si="11"/>
        <v>0</v>
      </c>
      <c r="R61" s="252"/>
    </row>
    <row r="62" spans="1:18">
      <c r="A62" s="49"/>
      <c r="B62" s="198"/>
      <c r="C62" s="198"/>
      <c r="D62" s="198"/>
      <c r="E62" s="239"/>
      <c r="F62" s="240"/>
      <c r="G62" s="240"/>
      <c r="H62" s="240"/>
      <c r="I62" s="240"/>
      <c r="J62" s="240"/>
      <c r="K62" s="241"/>
      <c r="L62" s="76"/>
      <c r="M62" s="77"/>
      <c r="N62" s="242"/>
      <c r="O62" s="243"/>
      <c r="P62" s="66">
        <f t="shared" si="8"/>
        <v>0</v>
      </c>
      <c r="Q62" s="251">
        <f t="shared" si="9"/>
        <v>0</v>
      </c>
      <c r="R62" s="252"/>
    </row>
    <row r="63" spans="1:18">
      <c r="A63" s="49"/>
      <c r="B63" s="198"/>
      <c r="C63" s="198"/>
      <c r="D63" s="198"/>
      <c r="E63" s="239"/>
      <c r="F63" s="240"/>
      <c r="G63" s="240"/>
      <c r="H63" s="240"/>
      <c r="I63" s="240"/>
      <c r="J63" s="240"/>
      <c r="K63" s="241"/>
      <c r="L63" s="76"/>
      <c r="M63" s="77"/>
      <c r="N63" s="242"/>
      <c r="O63" s="243"/>
      <c r="P63" s="66">
        <f t="shared" si="8"/>
        <v>0</v>
      </c>
      <c r="Q63" s="251">
        <f t="shared" si="9"/>
        <v>0</v>
      </c>
      <c r="R63" s="252"/>
    </row>
    <row r="64" spans="1:18">
      <c r="A64" s="49"/>
      <c r="B64" s="198"/>
      <c r="C64" s="198"/>
      <c r="D64" s="198"/>
      <c r="E64" s="239"/>
      <c r="F64" s="240"/>
      <c r="G64" s="240"/>
      <c r="H64" s="240"/>
      <c r="I64" s="240"/>
      <c r="J64" s="240"/>
      <c r="K64" s="241"/>
      <c r="L64" s="76"/>
      <c r="M64" s="77"/>
      <c r="N64" s="242"/>
      <c r="O64" s="243"/>
      <c r="P64" s="66">
        <f t="shared" si="8"/>
        <v>0</v>
      </c>
      <c r="Q64" s="251">
        <f t="shared" si="9"/>
        <v>0</v>
      </c>
      <c r="R64" s="252"/>
    </row>
    <row r="65" spans="1:18">
      <c r="A65" s="49"/>
      <c r="B65" s="198"/>
      <c r="C65" s="198"/>
      <c r="D65" s="198"/>
      <c r="E65" s="239"/>
      <c r="F65" s="240"/>
      <c r="G65" s="240"/>
      <c r="H65" s="240"/>
      <c r="I65" s="240"/>
      <c r="J65" s="240"/>
      <c r="K65" s="241"/>
      <c r="L65" s="76"/>
      <c r="M65" s="77"/>
      <c r="N65" s="242"/>
      <c r="O65" s="243"/>
      <c r="P65" s="66">
        <f t="shared" si="8"/>
        <v>0</v>
      </c>
      <c r="Q65" s="251">
        <f t="shared" si="9"/>
        <v>0</v>
      </c>
      <c r="R65" s="252"/>
    </row>
    <row r="66" spans="1:18">
      <c r="A66" s="49"/>
      <c r="B66" s="198"/>
      <c r="C66" s="198"/>
      <c r="D66" s="198"/>
      <c r="E66" s="239"/>
      <c r="F66" s="240"/>
      <c r="G66" s="240"/>
      <c r="H66" s="240"/>
      <c r="I66" s="240"/>
      <c r="J66" s="240"/>
      <c r="K66" s="241"/>
      <c r="L66" s="76"/>
      <c r="M66" s="77"/>
      <c r="N66" s="242"/>
      <c r="O66" s="243"/>
      <c r="P66" s="66">
        <f t="shared" si="8"/>
        <v>0</v>
      </c>
      <c r="Q66" s="251">
        <f t="shared" si="9"/>
        <v>0</v>
      </c>
      <c r="R66" s="252"/>
    </row>
    <row r="67" spans="1:18">
      <c r="A67" s="49"/>
      <c r="B67" s="198"/>
      <c r="C67" s="198"/>
      <c r="D67" s="198"/>
      <c r="E67" s="239"/>
      <c r="F67" s="240"/>
      <c r="G67" s="240"/>
      <c r="H67" s="240"/>
      <c r="I67" s="240"/>
      <c r="J67" s="240"/>
      <c r="K67" s="241"/>
      <c r="L67" s="76"/>
      <c r="M67" s="77"/>
      <c r="N67" s="242"/>
      <c r="O67" s="243"/>
      <c r="P67" s="66">
        <f t="shared" si="8"/>
        <v>0</v>
      </c>
      <c r="Q67" s="251">
        <f t="shared" si="9"/>
        <v>0</v>
      </c>
      <c r="R67" s="252"/>
    </row>
    <row r="68" spans="1:18">
      <c r="A68" s="49"/>
      <c r="B68" s="198"/>
      <c r="C68" s="198"/>
      <c r="D68" s="198"/>
      <c r="E68" s="239"/>
      <c r="F68" s="240"/>
      <c r="G68" s="240"/>
      <c r="H68" s="240"/>
      <c r="I68" s="240"/>
      <c r="J68" s="240"/>
      <c r="K68" s="241"/>
      <c r="L68" s="76"/>
      <c r="M68" s="77"/>
      <c r="N68" s="242"/>
      <c r="O68" s="243"/>
      <c r="P68" s="66">
        <f t="shared" si="8"/>
        <v>0</v>
      </c>
      <c r="Q68" s="251">
        <f t="shared" si="9"/>
        <v>0</v>
      </c>
      <c r="R68" s="252"/>
    </row>
    <row r="69" spans="1:18">
      <c r="A69" s="49"/>
      <c r="B69" s="198"/>
      <c r="C69" s="198"/>
      <c r="D69" s="198"/>
      <c r="E69" s="239"/>
      <c r="F69" s="240"/>
      <c r="G69" s="240"/>
      <c r="H69" s="240"/>
      <c r="I69" s="240"/>
      <c r="J69" s="240"/>
      <c r="K69" s="241"/>
      <c r="L69" s="76"/>
      <c r="M69" s="77"/>
      <c r="N69" s="242"/>
      <c r="O69" s="243"/>
      <c r="P69" s="66">
        <f t="shared" ref="P69:P71" si="12">ROUND(N69,2)</f>
        <v>0</v>
      </c>
      <c r="Q69" s="251">
        <f t="shared" ref="Q69:Q71" si="13">+P69*L69</f>
        <v>0</v>
      </c>
      <c r="R69" s="252"/>
    </row>
    <row r="70" spans="1:18">
      <c r="A70" s="49"/>
      <c r="B70" s="198"/>
      <c r="C70" s="198"/>
      <c r="D70" s="198"/>
      <c r="E70" s="239"/>
      <c r="F70" s="240"/>
      <c r="G70" s="240"/>
      <c r="H70" s="240"/>
      <c r="I70" s="240"/>
      <c r="J70" s="240"/>
      <c r="K70" s="241"/>
      <c r="L70" s="76"/>
      <c r="M70" s="77"/>
      <c r="N70" s="242"/>
      <c r="O70" s="243"/>
      <c r="P70" s="66">
        <f t="shared" si="12"/>
        <v>0</v>
      </c>
      <c r="Q70" s="251">
        <f t="shared" si="13"/>
        <v>0</v>
      </c>
      <c r="R70" s="252"/>
    </row>
    <row r="71" spans="1:18">
      <c r="A71" s="49"/>
      <c r="B71" s="198"/>
      <c r="C71" s="198"/>
      <c r="D71" s="198"/>
      <c r="E71" s="239"/>
      <c r="F71" s="240"/>
      <c r="G71" s="240"/>
      <c r="H71" s="240"/>
      <c r="I71" s="240"/>
      <c r="J71" s="240"/>
      <c r="K71" s="241"/>
      <c r="L71" s="76"/>
      <c r="M71" s="77"/>
      <c r="N71" s="242"/>
      <c r="O71" s="243"/>
      <c r="P71" s="66">
        <f t="shared" si="12"/>
        <v>0</v>
      </c>
      <c r="Q71" s="251">
        <f t="shared" si="13"/>
        <v>0</v>
      </c>
      <c r="R71" s="252"/>
    </row>
    <row r="72" spans="1:18">
      <c r="A72" s="49"/>
      <c r="B72" s="198"/>
      <c r="C72" s="198"/>
      <c r="D72" s="198"/>
      <c r="E72" s="239"/>
      <c r="F72" s="240"/>
      <c r="G72" s="240"/>
      <c r="H72" s="240"/>
      <c r="I72" s="240"/>
      <c r="J72" s="240"/>
      <c r="K72" s="241"/>
      <c r="L72" s="76"/>
      <c r="M72" s="77"/>
      <c r="N72" s="242"/>
      <c r="O72" s="243"/>
      <c r="P72" s="66">
        <f t="shared" ref="P72:P74" si="14">ROUND(N72,2)</f>
        <v>0</v>
      </c>
      <c r="Q72" s="251">
        <f t="shared" ref="Q72:Q73" si="15">+P72*L72</f>
        <v>0</v>
      </c>
      <c r="R72" s="252"/>
    </row>
    <row r="73" spans="1:18">
      <c r="A73" s="49"/>
      <c r="B73" s="198"/>
      <c r="C73" s="198"/>
      <c r="D73" s="198"/>
      <c r="E73" s="239"/>
      <c r="F73" s="240"/>
      <c r="G73" s="240"/>
      <c r="H73" s="240"/>
      <c r="I73" s="240"/>
      <c r="J73" s="240"/>
      <c r="K73" s="241"/>
      <c r="L73" s="76"/>
      <c r="M73" s="77"/>
      <c r="N73" s="242"/>
      <c r="O73" s="243"/>
      <c r="P73" s="66">
        <f t="shared" si="14"/>
        <v>0</v>
      </c>
      <c r="Q73" s="251">
        <f t="shared" si="15"/>
        <v>0</v>
      </c>
      <c r="R73" s="252"/>
    </row>
    <row r="74" spans="1:18">
      <c r="A74" s="49"/>
      <c r="B74" s="198"/>
      <c r="C74" s="198"/>
      <c r="D74" s="198"/>
      <c r="E74" s="239"/>
      <c r="F74" s="240"/>
      <c r="G74" s="240"/>
      <c r="H74" s="240"/>
      <c r="I74" s="240"/>
      <c r="J74" s="240"/>
      <c r="K74" s="241"/>
      <c r="L74" s="76"/>
      <c r="M74" s="77"/>
      <c r="N74" s="242"/>
      <c r="O74" s="243"/>
      <c r="P74" s="66">
        <f t="shared" si="14"/>
        <v>0</v>
      </c>
      <c r="Q74" s="251">
        <f t="shared" ref="Q74:Q92" si="16">+P74*L74</f>
        <v>0</v>
      </c>
      <c r="R74" s="252"/>
    </row>
    <row r="75" spans="1:18" ht="15" customHeight="1">
      <c r="A75" s="49"/>
      <c r="B75" s="198"/>
      <c r="C75" s="198"/>
      <c r="D75" s="198"/>
      <c r="E75" s="239"/>
      <c r="F75" s="240"/>
      <c r="G75" s="240"/>
      <c r="H75" s="240"/>
      <c r="I75" s="240"/>
      <c r="J75" s="240"/>
      <c r="K75" s="241"/>
      <c r="L75" s="76"/>
      <c r="M75" s="77"/>
      <c r="N75" s="242"/>
      <c r="O75" s="243"/>
      <c r="P75" s="66">
        <f t="shared" si="8"/>
        <v>0</v>
      </c>
      <c r="Q75" s="251">
        <f t="shared" si="16"/>
        <v>0</v>
      </c>
      <c r="R75" s="252"/>
    </row>
    <row r="76" spans="1:18">
      <c r="A76" s="49"/>
      <c r="B76" s="198"/>
      <c r="C76" s="198"/>
      <c r="D76" s="198"/>
      <c r="E76" s="239"/>
      <c r="F76" s="240"/>
      <c r="G76" s="240"/>
      <c r="H76" s="240"/>
      <c r="I76" s="240"/>
      <c r="J76" s="240"/>
      <c r="K76" s="241"/>
      <c r="L76" s="76"/>
      <c r="M76" s="77"/>
      <c r="N76" s="242"/>
      <c r="O76" s="243"/>
      <c r="P76" s="66">
        <f t="shared" si="8"/>
        <v>0</v>
      </c>
      <c r="Q76" s="251">
        <f t="shared" si="16"/>
        <v>0</v>
      </c>
      <c r="R76" s="252"/>
    </row>
    <row r="77" spans="1:18">
      <c r="A77" s="49"/>
      <c r="B77" s="198"/>
      <c r="C77" s="198"/>
      <c r="D77" s="198"/>
      <c r="E77" s="239"/>
      <c r="F77" s="240"/>
      <c r="G77" s="240"/>
      <c r="H77" s="240"/>
      <c r="I77" s="240"/>
      <c r="J77" s="240"/>
      <c r="K77" s="241"/>
      <c r="L77" s="76"/>
      <c r="M77" s="77"/>
      <c r="N77" s="242"/>
      <c r="O77" s="243"/>
      <c r="P77" s="66">
        <f t="shared" si="8"/>
        <v>0</v>
      </c>
      <c r="Q77" s="251">
        <f t="shared" si="16"/>
        <v>0</v>
      </c>
      <c r="R77" s="252"/>
    </row>
    <row r="78" spans="1:18">
      <c r="A78" s="49"/>
      <c r="B78" s="198"/>
      <c r="C78" s="198"/>
      <c r="D78" s="198"/>
      <c r="E78" s="239"/>
      <c r="F78" s="240"/>
      <c r="G78" s="240"/>
      <c r="H78" s="240"/>
      <c r="I78" s="240"/>
      <c r="J78" s="240"/>
      <c r="K78" s="241"/>
      <c r="L78" s="76"/>
      <c r="M78" s="77"/>
      <c r="N78" s="242"/>
      <c r="O78" s="243"/>
      <c r="P78" s="66">
        <f t="shared" ref="P78:P79" si="17">ROUND(N78,2)</f>
        <v>0</v>
      </c>
      <c r="Q78" s="251">
        <f t="shared" si="16"/>
        <v>0</v>
      </c>
      <c r="R78" s="252"/>
    </row>
    <row r="79" spans="1:18">
      <c r="A79" s="49"/>
      <c r="B79" s="198"/>
      <c r="C79" s="198"/>
      <c r="D79" s="198"/>
      <c r="E79" s="239"/>
      <c r="F79" s="240"/>
      <c r="G79" s="240"/>
      <c r="H79" s="240"/>
      <c r="I79" s="240"/>
      <c r="J79" s="240"/>
      <c r="K79" s="241"/>
      <c r="L79" s="76"/>
      <c r="M79" s="77"/>
      <c r="N79" s="242"/>
      <c r="O79" s="243"/>
      <c r="P79" s="66">
        <f t="shared" si="17"/>
        <v>0</v>
      </c>
      <c r="Q79" s="251">
        <f t="shared" si="16"/>
        <v>0</v>
      </c>
      <c r="R79" s="252"/>
    </row>
    <row r="80" spans="1:18">
      <c r="A80" s="49"/>
      <c r="B80" s="198"/>
      <c r="C80" s="198"/>
      <c r="D80" s="198"/>
      <c r="E80" s="239"/>
      <c r="F80" s="240"/>
      <c r="G80" s="240"/>
      <c r="H80" s="240"/>
      <c r="I80" s="240"/>
      <c r="J80" s="240"/>
      <c r="K80" s="241"/>
      <c r="L80" s="76"/>
      <c r="M80" s="77"/>
      <c r="N80" s="242"/>
      <c r="O80" s="243"/>
      <c r="P80" s="66">
        <f t="shared" ref="P80:P90" si="18">ROUND(N80,2)</f>
        <v>0</v>
      </c>
      <c r="Q80" s="251">
        <f t="shared" si="16"/>
        <v>0</v>
      </c>
      <c r="R80" s="252"/>
    </row>
    <row r="81" spans="1:19">
      <c r="A81" s="49"/>
      <c r="B81" s="198"/>
      <c r="C81" s="198"/>
      <c r="D81" s="198"/>
      <c r="E81" s="239"/>
      <c r="F81" s="240"/>
      <c r="G81" s="240"/>
      <c r="H81" s="240"/>
      <c r="I81" s="240"/>
      <c r="J81" s="240"/>
      <c r="K81" s="241"/>
      <c r="L81" s="76"/>
      <c r="M81" s="77"/>
      <c r="N81" s="242"/>
      <c r="O81" s="243"/>
      <c r="P81" s="66">
        <f t="shared" si="18"/>
        <v>0</v>
      </c>
      <c r="Q81" s="251">
        <f t="shared" si="16"/>
        <v>0</v>
      </c>
      <c r="R81" s="252"/>
    </row>
    <row r="82" spans="1:19">
      <c r="A82" s="49"/>
      <c r="B82" s="198"/>
      <c r="C82" s="198"/>
      <c r="D82" s="198"/>
      <c r="E82" s="239"/>
      <c r="F82" s="240"/>
      <c r="G82" s="240"/>
      <c r="H82" s="240"/>
      <c r="I82" s="240"/>
      <c r="J82" s="240"/>
      <c r="K82" s="241"/>
      <c r="L82" s="76"/>
      <c r="M82" s="77"/>
      <c r="N82" s="242"/>
      <c r="O82" s="243"/>
      <c r="P82" s="66">
        <f t="shared" si="18"/>
        <v>0</v>
      </c>
      <c r="Q82" s="251">
        <f t="shared" si="16"/>
        <v>0</v>
      </c>
      <c r="R82" s="252"/>
    </row>
    <row r="83" spans="1:19">
      <c r="A83" s="49"/>
      <c r="B83" s="198"/>
      <c r="C83" s="198"/>
      <c r="D83" s="198"/>
      <c r="E83" s="239"/>
      <c r="F83" s="240"/>
      <c r="G83" s="240"/>
      <c r="H83" s="240"/>
      <c r="I83" s="240"/>
      <c r="J83" s="240"/>
      <c r="K83" s="241"/>
      <c r="L83" s="76"/>
      <c r="M83" s="77"/>
      <c r="N83" s="242"/>
      <c r="O83" s="243"/>
      <c r="P83" s="66">
        <f t="shared" si="18"/>
        <v>0</v>
      </c>
      <c r="Q83" s="251">
        <f t="shared" si="16"/>
        <v>0</v>
      </c>
      <c r="R83" s="252"/>
    </row>
    <row r="84" spans="1:19">
      <c r="A84" s="49"/>
      <c r="B84" s="198"/>
      <c r="C84" s="198"/>
      <c r="D84" s="198"/>
      <c r="E84" s="239"/>
      <c r="F84" s="240"/>
      <c r="G84" s="240"/>
      <c r="H84" s="240"/>
      <c r="I84" s="240"/>
      <c r="J84" s="240"/>
      <c r="K84" s="241"/>
      <c r="L84" s="76"/>
      <c r="M84" s="77"/>
      <c r="N84" s="242"/>
      <c r="O84" s="243"/>
      <c r="P84" s="66">
        <f t="shared" ref="P84:P86" si="19">ROUND(N84,2)</f>
        <v>0</v>
      </c>
      <c r="Q84" s="251">
        <f t="shared" si="16"/>
        <v>0</v>
      </c>
      <c r="R84" s="252"/>
    </row>
    <row r="85" spans="1:19">
      <c r="A85" s="49"/>
      <c r="B85" s="198"/>
      <c r="C85" s="198"/>
      <c r="D85" s="198"/>
      <c r="E85" s="239"/>
      <c r="F85" s="240"/>
      <c r="G85" s="240"/>
      <c r="H85" s="240"/>
      <c r="I85" s="240"/>
      <c r="J85" s="240"/>
      <c r="K85" s="241"/>
      <c r="L85" s="76"/>
      <c r="M85" s="77"/>
      <c r="N85" s="242"/>
      <c r="O85" s="243"/>
      <c r="P85" s="66">
        <f t="shared" si="19"/>
        <v>0</v>
      </c>
      <c r="Q85" s="251">
        <f t="shared" si="16"/>
        <v>0</v>
      </c>
      <c r="R85" s="252"/>
    </row>
    <row r="86" spans="1:19">
      <c r="A86" s="49"/>
      <c r="B86" s="198"/>
      <c r="C86" s="198"/>
      <c r="D86" s="198"/>
      <c r="E86" s="239"/>
      <c r="F86" s="240"/>
      <c r="G86" s="240"/>
      <c r="H86" s="240"/>
      <c r="I86" s="240"/>
      <c r="J86" s="240"/>
      <c r="K86" s="241"/>
      <c r="L86" s="76"/>
      <c r="M86" s="77"/>
      <c r="N86" s="242"/>
      <c r="O86" s="243"/>
      <c r="P86" s="66">
        <f t="shared" si="19"/>
        <v>0</v>
      </c>
      <c r="Q86" s="251">
        <f t="shared" si="16"/>
        <v>0</v>
      </c>
      <c r="R86" s="252"/>
    </row>
    <row r="87" spans="1:19">
      <c r="A87" s="49"/>
      <c r="B87" s="198"/>
      <c r="C87" s="198"/>
      <c r="D87" s="198"/>
      <c r="E87" s="239"/>
      <c r="F87" s="240"/>
      <c r="G87" s="240"/>
      <c r="H87" s="240"/>
      <c r="I87" s="240"/>
      <c r="J87" s="240"/>
      <c r="K87" s="241"/>
      <c r="L87" s="76"/>
      <c r="M87" s="77"/>
      <c r="N87" s="242"/>
      <c r="O87" s="243"/>
      <c r="P87" s="66">
        <f t="shared" ref="P87:P89" si="20">ROUND(N87,2)</f>
        <v>0</v>
      </c>
      <c r="Q87" s="251">
        <f t="shared" si="16"/>
        <v>0</v>
      </c>
      <c r="R87" s="252"/>
    </row>
    <row r="88" spans="1:19">
      <c r="A88" s="49"/>
      <c r="B88" s="198"/>
      <c r="C88" s="198"/>
      <c r="D88" s="198"/>
      <c r="E88" s="239"/>
      <c r="F88" s="240"/>
      <c r="G88" s="240"/>
      <c r="H88" s="240"/>
      <c r="I88" s="240"/>
      <c r="J88" s="240"/>
      <c r="K88" s="241"/>
      <c r="L88" s="76"/>
      <c r="M88" s="77"/>
      <c r="N88" s="242"/>
      <c r="O88" s="243"/>
      <c r="P88" s="66">
        <f t="shared" si="20"/>
        <v>0</v>
      </c>
      <c r="Q88" s="251">
        <f t="shared" si="16"/>
        <v>0</v>
      </c>
      <c r="R88" s="252"/>
    </row>
    <row r="89" spans="1:19">
      <c r="A89" s="49"/>
      <c r="B89" s="198"/>
      <c r="C89" s="198"/>
      <c r="D89" s="198"/>
      <c r="E89" s="239"/>
      <c r="F89" s="240"/>
      <c r="G89" s="240"/>
      <c r="H89" s="240"/>
      <c r="I89" s="240"/>
      <c r="J89" s="240"/>
      <c r="K89" s="241"/>
      <c r="L89" s="76"/>
      <c r="M89" s="77"/>
      <c r="N89" s="242"/>
      <c r="O89" s="243"/>
      <c r="P89" s="66">
        <f t="shared" si="20"/>
        <v>0</v>
      </c>
      <c r="Q89" s="251">
        <f t="shared" si="16"/>
        <v>0</v>
      </c>
      <c r="R89" s="252"/>
    </row>
    <row r="90" spans="1:19">
      <c r="A90" s="49"/>
      <c r="B90" s="198"/>
      <c r="C90" s="198"/>
      <c r="D90" s="198"/>
      <c r="E90" s="239"/>
      <c r="F90" s="240"/>
      <c r="G90" s="240"/>
      <c r="H90" s="240"/>
      <c r="I90" s="240"/>
      <c r="J90" s="240"/>
      <c r="K90" s="241"/>
      <c r="L90" s="76"/>
      <c r="M90" s="77"/>
      <c r="N90" s="242"/>
      <c r="O90" s="243"/>
      <c r="P90" s="66">
        <f t="shared" si="18"/>
        <v>0</v>
      </c>
      <c r="Q90" s="251">
        <f t="shared" si="16"/>
        <v>0</v>
      </c>
      <c r="R90" s="252"/>
    </row>
    <row r="91" spans="1:19">
      <c r="A91" s="49"/>
      <c r="B91" s="198"/>
      <c r="C91" s="198"/>
      <c r="D91" s="198"/>
      <c r="E91" s="239"/>
      <c r="F91" s="240"/>
      <c r="G91" s="240"/>
      <c r="H91" s="240"/>
      <c r="I91" s="240"/>
      <c r="J91" s="240"/>
      <c r="K91" s="241"/>
      <c r="L91" s="76"/>
      <c r="M91" s="77"/>
      <c r="N91" s="242"/>
      <c r="O91" s="243"/>
      <c r="P91" s="66">
        <f t="shared" si="8"/>
        <v>0</v>
      </c>
      <c r="Q91" s="251">
        <f t="shared" si="16"/>
        <v>0</v>
      </c>
      <c r="R91" s="252"/>
    </row>
    <row r="92" spans="1:19">
      <c r="A92" s="49"/>
      <c r="B92" s="198"/>
      <c r="C92" s="198"/>
      <c r="D92" s="198"/>
      <c r="E92" s="193"/>
      <c r="F92" s="194"/>
      <c r="G92" s="194"/>
      <c r="H92" s="194"/>
      <c r="I92" s="194"/>
      <c r="J92" s="194"/>
      <c r="K92" s="195"/>
      <c r="L92" s="76"/>
      <c r="M92" s="77"/>
      <c r="N92" s="196"/>
      <c r="O92" s="197"/>
      <c r="P92" s="66">
        <f t="shared" ref="P92" si="21">ROUND(N92,2)</f>
        <v>0</v>
      </c>
      <c r="Q92" s="251">
        <f t="shared" si="16"/>
        <v>0</v>
      </c>
      <c r="R92" s="252"/>
    </row>
    <row r="93" spans="1:19">
      <c r="A93" s="49"/>
      <c r="B93" s="198"/>
      <c r="C93" s="198"/>
      <c r="D93" s="198"/>
      <c r="E93" s="266"/>
      <c r="F93" s="267"/>
      <c r="G93" s="267"/>
      <c r="H93" s="267"/>
      <c r="I93" s="267"/>
      <c r="J93" s="267"/>
      <c r="K93" s="268"/>
      <c r="L93" s="76"/>
      <c r="M93" s="77"/>
      <c r="N93" s="239"/>
      <c r="O93" s="240"/>
      <c r="P93" s="66">
        <f t="shared" si="4"/>
        <v>0</v>
      </c>
      <c r="Q93" s="258">
        <f t="shared" si="5"/>
        <v>0</v>
      </c>
      <c r="R93" s="258"/>
    </row>
    <row r="94" spans="1:19">
      <c r="A94" s="49"/>
      <c r="B94" s="198"/>
      <c r="C94" s="198"/>
      <c r="D94" s="198"/>
      <c r="E94" s="239"/>
      <c r="F94" s="240"/>
      <c r="G94" s="240"/>
      <c r="H94" s="240"/>
      <c r="I94" s="240"/>
      <c r="J94" s="240"/>
      <c r="K94" s="241"/>
      <c r="L94" s="76"/>
      <c r="M94" s="77"/>
      <c r="N94" s="242"/>
      <c r="O94" s="248"/>
      <c r="P94" s="66">
        <f t="shared" ref="P94" si="22">ROUND(N94,2)</f>
        <v>0</v>
      </c>
      <c r="Q94" s="258">
        <f t="shared" ref="Q94" si="23">+P94*L94</f>
        <v>0</v>
      </c>
      <c r="R94" s="258"/>
    </row>
    <row r="95" spans="1:19" ht="15.75" thickBot="1">
      <c r="A95" s="49"/>
      <c r="B95" s="198"/>
      <c r="C95" s="198"/>
      <c r="D95" s="198"/>
      <c r="E95" s="239"/>
      <c r="F95" s="240"/>
      <c r="G95" s="240"/>
      <c r="H95" s="240"/>
      <c r="I95" s="240"/>
      <c r="J95" s="240"/>
      <c r="K95" s="241"/>
      <c r="L95" s="76"/>
      <c r="M95" s="77"/>
      <c r="N95" s="242"/>
      <c r="O95" s="248"/>
      <c r="P95" s="66">
        <f t="shared" si="4"/>
        <v>0</v>
      </c>
      <c r="Q95" s="263">
        <f t="shared" si="5"/>
        <v>0</v>
      </c>
      <c r="R95" s="263"/>
    </row>
    <row r="96" spans="1:19" ht="15.75" thickBot="1">
      <c r="A96" s="49"/>
      <c r="B96" s="198"/>
      <c r="C96" s="198"/>
      <c r="D96" s="198"/>
      <c r="E96" s="239"/>
      <c r="F96" s="240"/>
      <c r="G96" s="240"/>
      <c r="H96" s="240"/>
      <c r="I96" s="240"/>
      <c r="J96" s="240"/>
      <c r="K96" s="241"/>
      <c r="L96" s="76"/>
      <c r="M96" s="77"/>
      <c r="N96" s="242"/>
      <c r="O96" s="248"/>
      <c r="Q96" s="264">
        <f>SUM(Q14:R95)</f>
        <v>1573.46</v>
      </c>
      <c r="R96" s="265"/>
      <c r="S96" s="52"/>
    </row>
    <row r="97" spans="1:19" ht="22.9" hidden="1" customHeight="1">
      <c r="B97" s="93"/>
      <c r="C97" s="94"/>
      <c r="D97" s="94"/>
      <c r="E97" s="244"/>
      <c r="F97" s="245"/>
      <c r="G97" s="245"/>
      <c r="H97" s="245"/>
      <c r="I97" s="245"/>
      <c r="J97" s="245"/>
      <c r="K97" s="246"/>
      <c r="L97" s="95"/>
      <c r="M97" s="96"/>
      <c r="N97" s="247"/>
      <c r="O97" s="247"/>
    </row>
    <row r="98" spans="1:19">
      <c r="A98" s="45"/>
      <c r="B98" s="97"/>
      <c r="C98" s="97"/>
      <c r="D98" s="97"/>
      <c r="E98" s="46"/>
      <c r="F98" s="47"/>
      <c r="G98" s="47"/>
      <c r="H98" s="47"/>
      <c r="I98" s="47"/>
      <c r="J98" s="47"/>
      <c r="K98" s="47"/>
      <c r="L98" s="47"/>
      <c r="M98" s="47" t="s">
        <v>96</v>
      </c>
      <c r="N98" s="47"/>
      <c r="O98" s="135">
        <v>0.15</v>
      </c>
      <c r="P98" s="47"/>
      <c r="Q98" s="47"/>
      <c r="R98" s="138">
        <f>Q96*O98</f>
        <v>236.02</v>
      </c>
      <c r="S98" s="99"/>
    </row>
    <row r="99" spans="1:19">
      <c r="A99" s="49"/>
      <c r="B99" s="54"/>
      <c r="C99" s="54"/>
      <c r="D99" s="54"/>
      <c r="M99" s="51" t="s">
        <v>97</v>
      </c>
      <c r="R99" s="139">
        <f>Q96+R98</f>
        <v>1809.48</v>
      </c>
      <c r="S99" s="52"/>
    </row>
    <row r="100" spans="1:19">
      <c r="A100" s="49"/>
      <c r="B100" s="54"/>
      <c r="C100" s="54"/>
      <c r="D100" s="54"/>
      <c r="M100" s="136" t="s">
        <v>98</v>
      </c>
      <c r="N100" s="136"/>
      <c r="O100" s="137">
        <v>0.1</v>
      </c>
      <c r="P100" s="136"/>
      <c r="Q100" s="136"/>
      <c r="R100" s="140">
        <f>R99*O100</f>
        <v>180.95</v>
      </c>
      <c r="S100" s="52"/>
    </row>
    <row r="101" spans="1:19">
      <c r="A101" s="49"/>
      <c r="B101" s="54"/>
      <c r="C101" s="54"/>
      <c r="D101" s="54"/>
      <c r="M101" s="51" t="s">
        <v>38</v>
      </c>
      <c r="R101" s="139">
        <f>R99+R100</f>
        <v>1990.43</v>
      </c>
      <c r="S101" s="52"/>
    </row>
    <row r="102" spans="1:19">
      <c r="A102" s="49"/>
      <c r="B102" s="54"/>
      <c r="C102" s="54"/>
      <c r="D102" s="54"/>
      <c r="S102" s="52"/>
    </row>
    <row r="103" spans="1:19">
      <c r="A103" s="49"/>
      <c r="B103" s="54"/>
      <c r="C103" s="54"/>
      <c r="D103" s="54"/>
      <c r="S103" s="52"/>
    </row>
    <row r="104" spans="1:19" ht="15.75" thickBot="1">
      <c r="A104" s="57"/>
      <c r="B104" s="58"/>
      <c r="C104" s="58"/>
      <c r="D104" s="58"/>
      <c r="E104" s="61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61"/>
      <c r="S104" s="62"/>
    </row>
  </sheetData>
  <sheetProtection formatColumns="0" formatRows="0"/>
  <mergeCells count="255">
    <mergeCell ref="Q77:R77"/>
    <mergeCell ref="Q78:R78"/>
    <mergeCell ref="Q79:R79"/>
    <mergeCell ref="Q86:R86"/>
    <mergeCell ref="Q87:R87"/>
    <mergeCell ref="Q89:R89"/>
    <mergeCell ref="Q90:R90"/>
    <mergeCell ref="Q91:R91"/>
    <mergeCell ref="Q92:R92"/>
    <mergeCell ref="Q80:R80"/>
    <mergeCell ref="Q81:R81"/>
    <mergeCell ref="Q76:R76"/>
    <mergeCell ref="E64:K64"/>
    <mergeCell ref="N64:O64"/>
    <mergeCell ref="Q64:R64"/>
    <mergeCell ref="E65:K65"/>
    <mergeCell ref="N65:O65"/>
    <mergeCell ref="Q65:R65"/>
    <mergeCell ref="E72:K72"/>
    <mergeCell ref="N72:O72"/>
    <mergeCell ref="Q72:R72"/>
    <mergeCell ref="E73:K73"/>
    <mergeCell ref="N73:O73"/>
    <mergeCell ref="Q73:R73"/>
    <mergeCell ref="E74:K74"/>
    <mergeCell ref="N74:O74"/>
    <mergeCell ref="Q74:R74"/>
    <mergeCell ref="E66:K66"/>
    <mergeCell ref="N66:O66"/>
    <mergeCell ref="Q66:R66"/>
    <mergeCell ref="E67:K67"/>
    <mergeCell ref="N67:O67"/>
    <mergeCell ref="Q67:R67"/>
    <mergeCell ref="E75:K75"/>
    <mergeCell ref="N75:O75"/>
    <mergeCell ref="Q75:R75"/>
    <mergeCell ref="E68:K68"/>
    <mergeCell ref="N68:O68"/>
    <mergeCell ref="Q68:R68"/>
    <mergeCell ref="E69:K69"/>
    <mergeCell ref="N69:O69"/>
    <mergeCell ref="Q69:R69"/>
    <mergeCell ref="E70:K70"/>
    <mergeCell ref="N70:O70"/>
    <mergeCell ref="Q70:R70"/>
    <mergeCell ref="E71:K71"/>
    <mergeCell ref="N71:O71"/>
    <mergeCell ref="Q71:R71"/>
    <mergeCell ref="E49:K49"/>
    <mergeCell ref="N49:O49"/>
    <mergeCell ref="Q49:R49"/>
    <mergeCell ref="E47:K47"/>
    <mergeCell ref="N47:O47"/>
    <mergeCell ref="Q47:R47"/>
    <mergeCell ref="E48:K48"/>
    <mergeCell ref="N48:O48"/>
    <mergeCell ref="Q48:R48"/>
    <mergeCell ref="E56:K56"/>
    <mergeCell ref="N56:O56"/>
    <mergeCell ref="Q56:R56"/>
    <mergeCell ref="E51:K51"/>
    <mergeCell ref="N51:O51"/>
    <mergeCell ref="Q51:R51"/>
    <mergeCell ref="E50:K50"/>
    <mergeCell ref="N50:O50"/>
    <mergeCell ref="Q50:R50"/>
    <mergeCell ref="E29:K29"/>
    <mergeCell ref="N29:O29"/>
    <mergeCell ref="Q29:R29"/>
    <mergeCell ref="E57:K57"/>
    <mergeCell ref="N57:O57"/>
    <mergeCell ref="Q57:R57"/>
    <mergeCell ref="E52:K52"/>
    <mergeCell ref="N52:O52"/>
    <mergeCell ref="Q52:R52"/>
    <mergeCell ref="E53:K53"/>
    <mergeCell ref="N53:O53"/>
    <mergeCell ref="Q53:R53"/>
    <mergeCell ref="E54:K54"/>
    <mergeCell ref="N54:O54"/>
    <mergeCell ref="Q54:R54"/>
    <mergeCell ref="E55:K55"/>
    <mergeCell ref="N55:O55"/>
    <mergeCell ref="Q55:R55"/>
    <mergeCell ref="E42:K42"/>
    <mergeCell ref="N42:O42"/>
    <mergeCell ref="Q42:R42"/>
    <mergeCell ref="E43:K43"/>
    <mergeCell ref="N43:O43"/>
    <mergeCell ref="Q43:R43"/>
    <mergeCell ref="Q24:R24"/>
    <mergeCell ref="E25:K25"/>
    <mergeCell ref="N25:O25"/>
    <mergeCell ref="Q25:R25"/>
    <mergeCell ref="E27:K27"/>
    <mergeCell ref="N27:O27"/>
    <mergeCell ref="Q27:R27"/>
    <mergeCell ref="E28:K28"/>
    <mergeCell ref="N28:O28"/>
    <mergeCell ref="Q28:R28"/>
    <mergeCell ref="E20:K20"/>
    <mergeCell ref="N20:O20"/>
    <mergeCell ref="Q20:R20"/>
    <mergeCell ref="E21:K21"/>
    <mergeCell ref="N82:O82"/>
    <mergeCell ref="Q82:R82"/>
    <mergeCell ref="N83:O83"/>
    <mergeCell ref="Q83:R83"/>
    <mergeCell ref="N21:O21"/>
    <mergeCell ref="Q21:R21"/>
    <mergeCell ref="E22:K22"/>
    <mergeCell ref="N22:O22"/>
    <mergeCell ref="Q22:R22"/>
    <mergeCell ref="E23:K23"/>
    <mergeCell ref="N23:O23"/>
    <mergeCell ref="Q23:R23"/>
    <mergeCell ref="E26:K26"/>
    <mergeCell ref="N26:O26"/>
    <mergeCell ref="Q26:R26"/>
    <mergeCell ref="E30:K30"/>
    <mergeCell ref="N30:O30"/>
    <mergeCell ref="Q30:R30"/>
    <mergeCell ref="E24:K24"/>
    <mergeCell ref="N24:O24"/>
    <mergeCell ref="E88:K88"/>
    <mergeCell ref="N88:O88"/>
    <mergeCell ref="E89:K89"/>
    <mergeCell ref="N89:O89"/>
    <mergeCell ref="Q95:R95"/>
    <mergeCell ref="Q96:R96"/>
    <mergeCell ref="N96:O96"/>
    <mergeCell ref="E96:K96"/>
    <mergeCell ref="N84:O84"/>
    <mergeCell ref="Q84:R84"/>
    <mergeCell ref="N85:O85"/>
    <mergeCell ref="Q85:R85"/>
    <mergeCell ref="Q94:R94"/>
    <mergeCell ref="E93:K93"/>
    <mergeCell ref="N93:O93"/>
    <mergeCell ref="Q93:R93"/>
    <mergeCell ref="N86:O86"/>
    <mergeCell ref="N87:O87"/>
    <mergeCell ref="Q88:R88"/>
    <mergeCell ref="E90:K90"/>
    <mergeCell ref="N90:O90"/>
    <mergeCell ref="E91:K91"/>
    <mergeCell ref="N91:O91"/>
    <mergeCell ref="E62:K62"/>
    <mergeCell ref="N62:O62"/>
    <mergeCell ref="Q62:R62"/>
    <mergeCell ref="E63:K63"/>
    <mergeCell ref="N63:O63"/>
    <mergeCell ref="Q63:R63"/>
    <mergeCell ref="E58:K58"/>
    <mergeCell ref="N58:O58"/>
    <mergeCell ref="Q58:R58"/>
    <mergeCell ref="E59:K59"/>
    <mergeCell ref="N59:O59"/>
    <mergeCell ref="Q59:R59"/>
    <mergeCell ref="E60:K60"/>
    <mergeCell ref="E61:K61"/>
    <mergeCell ref="N61:O61"/>
    <mergeCell ref="Q61:R61"/>
    <mergeCell ref="N60:O60"/>
    <mergeCell ref="Q60:R60"/>
    <mergeCell ref="E39:K39"/>
    <mergeCell ref="N39:O39"/>
    <mergeCell ref="Q39:R39"/>
    <mergeCell ref="E46:K46"/>
    <mergeCell ref="N46:O46"/>
    <mergeCell ref="Q46:R46"/>
    <mergeCell ref="E40:K40"/>
    <mergeCell ref="N40:O40"/>
    <mergeCell ref="Q40:R40"/>
    <mergeCell ref="E44:K44"/>
    <mergeCell ref="N44:O44"/>
    <mergeCell ref="Q44:R44"/>
    <mergeCell ref="E45:K45"/>
    <mergeCell ref="N45:O45"/>
    <mergeCell ref="Q45:R45"/>
    <mergeCell ref="E41:K41"/>
    <mergeCell ref="N41:O41"/>
    <mergeCell ref="Q41:R41"/>
    <mergeCell ref="N2:O2"/>
    <mergeCell ref="E13:K13"/>
    <mergeCell ref="E31:K31"/>
    <mergeCell ref="N13:O13"/>
    <mergeCell ref="Q13:R13"/>
    <mergeCell ref="E14:K14"/>
    <mergeCell ref="N14:O14"/>
    <mergeCell ref="Q14:R14"/>
    <mergeCell ref="Q31:R31"/>
    <mergeCell ref="N31:O31"/>
    <mergeCell ref="E15:K15"/>
    <mergeCell ref="N15:O15"/>
    <mergeCell ref="Q15:R15"/>
    <mergeCell ref="E16:K16"/>
    <mergeCell ref="N16:O16"/>
    <mergeCell ref="Q16:R16"/>
    <mergeCell ref="E17:K17"/>
    <mergeCell ref="N17:O17"/>
    <mergeCell ref="Q17:R17"/>
    <mergeCell ref="E18:K18"/>
    <mergeCell ref="N18:O18"/>
    <mergeCell ref="Q18:R18"/>
    <mergeCell ref="E19:K19"/>
    <mergeCell ref="N19:O19"/>
    <mergeCell ref="C5:R5"/>
    <mergeCell ref="C6:R6"/>
    <mergeCell ref="N32:O32"/>
    <mergeCell ref="Q32:R32"/>
    <mergeCell ref="E33:K33"/>
    <mergeCell ref="N33:O33"/>
    <mergeCell ref="Q33:R33"/>
    <mergeCell ref="E38:K38"/>
    <mergeCell ref="N38:O38"/>
    <mergeCell ref="Q38:R38"/>
    <mergeCell ref="E35:K35"/>
    <mergeCell ref="N35:O35"/>
    <mergeCell ref="Q35:R35"/>
    <mergeCell ref="E36:K36"/>
    <mergeCell ref="N36:O36"/>
    <mergeCell ref="Q36:R36"/>
    <mergeCell ref="E34:K34"/>
    <mergeCell ref="N34:O34"/>
    <mergeCell ref="Q34:R34"/>
    <mergeCell ref="E37:K37"/>
    <mergeCell ref="N37:O37"/>
    <mergeCell ref="Q37:R37"/>
    <mergeCell ref="E32:K32"/>
    <mergeCell ref="Q19:R19"/>
    <mergeCell ref="E76:K76"/>
    <mergeCell ref="E77:K77"/>
    <mergeCell ref="E78:K78"/>
    <mergeCell ref="E79:K79"/>
    <mergeCell ref="E80:K80"/>
    <mergeCell ref="E81:K81"/>
    <mergeCell ref="E82:K82"/>
    <mergeCell ref="N79:O79"/>
    <mergeCell ref="E97:K97"/>
    <mergeCell ref="N97:O97"/>
    <mergeCell ref="E94:K94"/>
    <mergeCell ref="N94:O94"/>
    <mergeCell ref="N78:O78"/>
    <mergeCell ref="N77:O77"/>
    <mergeCell ref="N80:O80"/>
    <mergeCell ref="E95:K95"/>
    <mergeCell ref="N95:O95"/>
    <mergeCell ref="N76:O76"/>
    <mergeCell ref="N81:O81"/>
    <mergeCell ref="E83:K83"/>
    <mergeCell ref="E84:K84"/>
    <mergeCell ref="E85:K85"/>
    <mergeCell ref="E86:K86"/>
    <mergeCell ref="E87:K87"/>
  </mergeCells>
  <pageMargins left="0.7" right="0.7" top="0.75" bottom="0.75" header="0.3" footer="0.3"/>
  <pageSetup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7540B-0114-4C2F-988C-AA0CD4735E44}">
  <sheetPr>
    <pageSetUpPr fitToPage="1"/>
  </sheetPr>
  <dimension ref="A1:R75"/>
  <sheetViews>
    <sheetView topLeftCell="A54" workbookViewId="0">
      <selection activeCell="M20" sqref="M20:N20"/>
    </sheetView>
  </sheetViews>
  <sheetFormatPr defaultColWidth="8.85546875" defaultRowHeight="15"/>
  <cols>
    <col min="1" max="1" width="8.85546875" style="50"/>
    <col min="2" max="2" width="17.28515625" style="50" customWidth="1"/>
    <col min="3" max="3" width="6.140625" style="50" customWidth="1"/>
    <col min="4" max="4" width="9.28515625" style="50" customWidth="1"/>
    <col min="5" max="9" width="7.28515625" style="51" bestFit="1" customWidth="1"/>
    <col min="10" max="10" width="17.28515625" style="51" customWidth="1"/>
    <col min="11" max="11" width="8.140625" style="51" customWidth="1"/>
    <col min="12" max="12" width="9" style="51" customWidth="1"/>
    <col min="13" max="14" width="7.28515625" style="51" bestFit="1" customWidth="1"/>
    <col min="15" max="15" width="9" style="51" hidden="1" customWidth="1"/>
    <col min="16" max="16" width="7.7109375" style="51" customWidth="1"/>
    <col min="17" max="17" width="7.7109375" style="50" customWidth="1"/>
    <col min="18" max="16384" width="8.85546875" style="50"/>
  </cols>
  <sheetData>
    <row r="1" spans="1:18">
      <c r="A1" s="45"/>
      <c r="B1" s="46"/>
      <c r="C1" s="46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6"/>
      <c r="R1" s="48"/>
    </row>
    <row r="2" spans="1:18">
      <c r="A2" s="49"/>
      <c r="L2" s="51" t="s">
        <v>0</v>
      </c>
      <c r="M2" s="255">
        <f>IF('Cover Sheet'!$E$2="","",'Cover Sheet'!$E$2)</f>
        <v>45140</v>
      </c>
      <c r="N2" s="255"/>
      <c r="R2" s="52"/>
    </row>
    <row r="3" spans="1:18">
      <c r="A3" s="49"/>
      <c r="R3" s="52"/>
    </row>
    <row r="4" spans="1:18">
      <c r="A4" s="49"/>
      <c r="R4" s="52"/>
    </row>
    <row r="5" spans="1:18" ht="21">
      <c r="A5" s="49"/>
      <c r="B5" s="249" t="s">
        <v>99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52"/>
    </row>
    <row r="6" spans="1:18">
      <c r="A6" s="49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52"/>
    </row>
    <row r="7" spans="1:18">
      <c r="A7" s="49"/>
      <c r="B7" s="50" t="s">
        <v>3</v>
      </c>
      <c r="D7" s="50" t="str">
        <f>IF('Cover Sheet'!$C$9="","",'Cover Sheet'!$C$9)</f>
        <v>International Towers</v>
      </c>
      <c r="R7" s="52"/>
    </row>
    <row r="8" spans="1:18">
      <c r="A8" s="49"/>
      <c r="R8" s="52"/>
    </row>
    <row r="9" spans="1:18">
      <c r="A9" s="49"/>
      <c r="B9" s="50" t="s">
        <v>8</v>
      </c>
      <c r="D9" s="50" t="str">
        <f>IF('Cover Sheet'!$C$16="","",'Cover Sheet'!$C$16)</f>
        <v>Sparks Microwave</v>
      </c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R9" s="52"/>
    </row>
    <row r="10" spans="1:18">
      <c r="A10" s="49"/>
      <c r="R10" s="52"/>
    </row>
    <row r="11" spans="1:18">
      <c r="A11" s="49"/>
      <c r="B11" s="50" t="s">
        <v>14</v>
      </c>
      <c r="D11" s="50" t="str">
        <f>IF('Cover Sheet'!$C$24="","",CONCATENATE(TEXT('Cover Sheet'!$C$24,"m/dd/yy")," - ",TEXT('Cover Sheet'!$E$24,"m/dd/yy")))</f>
        <v>7/10/23 - 8/01/23</v>
      </c>
      <c r="R11" s="52"/>
    </row>
    <row r="12" spans="1:18">
      <c r="A12" s="49"/>
      <c r="R12" s="52"/>
    </row>
    <row r="13" spans="1:18">
      <c r="A13" s="49"/>
      <c r="B13" s="238" t="s">
        <v>100</v>
      </c>
      <c r="C13" s="238"/>
      <c r="D13" s="238" t="s">
        <v>85</v>
      </c>
      <c r="E13" s="238"/>
      <c r="F13" s="238"/>
      <c r="G13" s="238"/>
      <c r="H13" s="238"/>
      <c r="I13" s="238"/>
      <c r="J13" s="238"/>
      <c r="K13" s="192" t="s">
        <v>86</v>
      </c>
      <c r="L13" s="192" t="s">
        <v>87</v>
      </c>
      <c r="M13" s="238" t="s">
        <v>88</v>
      </c>
      <c r="N13" s="238"/>
      <c r="O13" s="192" t="s">
        <v>89</v>
      </c>
      <c r="P13" s="238" t="s">
        <v>90</v>
      </c>
      <c r="Q13" s="238"/>
      <c r="R13" s="52"/>
    </row>
    <row r="14" spans="1:18">
      <c r="A14" s="49"/>
      <c r="B14" s="256" t="s">
        <v>101</v>
      </c>
      <c r="C14" s="256"/>
      <c r="D14" s="256" t="s">
        <v>102</v>
      </c>
      <c r="E14" s="256"/>
      <c r="F14" s="256"/>
      <c r="G14" s="256"/>
      <c r="H14" s="256"/>
      <c r="I14" s="256"/>
      <c r="J14" s="256"/>
      <c r="K14" s="76">
        <v>5</v>
      </c>
      <c r="L14" s="77" t="s">
        <v>103</v>
      </c>
      <c r="M14" s="269">
        <v>180</v>
      </c>
      <c r="N14" s="269"/>
      <c r="O14" s="66">
        <f>ROUND(M14,2)</f>
        <v>180</v>
      </c>
      <c r="P14" s="258">
        <f>+O14*K14</f>
        <v>900</v>
      </c>
      <c r="Q14" s="258"/>
      <c r="R14" s="52"/>
    </row>
    <row r="15" spans="1:18">
      <c r="A15" s="49"/>
      <c r="B15" s="256" t="s">
        <v>101</v>
      </c>
      <c r="C15" s="256"/>
      <c r="D15" s="256" t="s">
        <v>104</v>
      </c>
      <c r="E15" s="256"/>
      <c r="F15" s="256"/>
      <c r="G15" s="256"/>
      <c r="H15" s="256"/>
      <c r="I15" s="256"/>
      <c r="J15" s="256"/>
      <c r="K15" s="76">
        <v>5</v>
      </c>
      <c r="L15" s="77" t="s">
        <v>103</v>
      </c>
      <c r="M15" s="269">
        <v>180</v>
      </c>
      <c r="N15" s="269"/>
      <c r="O15" s="66">
        <f t="shared" ref="O15:O73" si="0">ROUND(M15,2)</f>
        <v>180</v>
      </c>
      <c r="P15" s="258">
        <f t="shared" ref="P15:P73" si="1">+O15*K15</f>
        <v>900</v>
      </c>
      <c r="Q15" s="258"/>
      <c r="R15" s="52"/>
    </row>
    <row r="16" spans="1:18">
      <c r="A16" s="49"/>
      <c r="B16" s="256"/>
      <c r="C16" s="256"/>
      <c r="D16" s="256"/>
      <c r="E16" s="256"/>
      <c r="F16" s="256"/>
      <c r="G16" s="256"/>
      <c r="H16" s="256"/>
      <c r="I16" s="256"/>
      <c r="J16" s="256"/>
      <c r="K16" s="76"/>
      <c r="L16" s="77"/>
      <c r="M16" s="269"/>
      <c r="N16" s="269"/>
      <c r="O16" s="66">
        <f t="shared" si="0"/>
        <v>0</v>
      </c>
      <c r="P16" s="258">
        <f t="shared" si="1"/>
        <v>0</v>
      </c>
      <c r="Q16" s="258"/>
      <c r="R16" s="52"/>
    </row>
    <row r="17" spans="1:18">
      <c r="A17" s="49"/>
      <c r="B17" s="256" t="s">
        <v>105</v>
      </c>
      <c r="C17" s="256"/>
      <c r="D17" s="256" t="s">
        <v>106</v>
      </c>
      <c r="E17" s="256"/>
      <c r="F17" s="256"/>
      <c r="G17" s="256"/>
      <c r="H17" s="256"/>
      <c r="I17" s="256"/>
      <c r="J17" s="256"/>
      <c r="K17" s="76">
        <v>5</v>
      </c>
      <c r="L17" s="77" t="s">
        <v>107</v>
      </c>
      <c r="M17" s="269">
        <v>75</v>
      </c>
      <c r="N17" s="269"/>
      <c r="O17" s="66">
        <f t="shared" si="0"/>
        <v>75</v>
      </c>
      <c r="P17" s="258">
        <f t="shared" si="1"/>
        <v>375</v>
      </c>
      <c r="Q17" s="258"/>
      <c r="R17" s="52"/>
    </row>
    <row r="18" spans="1:18">
      <c r="A18" s="49"/>
      <c r="B18" s="256"/>
      <c r="C18" s="256"/>
      <c r="D18" s="256"/>
      <c r="E18" s="256"/>
      <c r="F18" s="256"/>
      <c r="G18" s="256"/>
      <c r="H18" s="256"/>
      <c r="I18" s="256"/>
      <c r="J18" s="256"/>
      <c r="K18" s="76"/>
      <c r="L18" s="77"/>
      <c r="M18" s="269"/>
      <c r="N18" s="269"/>
      <c r="O18" s="66">
        <f t="shared" si="0"/>
        <v>0</v>
      </c>
      <c r="P18" s="258">
        <f t="shared" si="1"/>
        <v>0</v>
      </c>
      <c r="Q18" s="258"/>
      <c r="R18" s="52"/>
    </row>
    <row r="19" spans="1:18">
      <c r="A19" s="49"/>
      <c r="B19" s="256" t="s">
        <v>108</v>
      </c>
      <c r="C19" s="256"/>
      <c r="D19" s="256" t="s">
        <v>109</v>
      </c>
      <c r="E19" s="256"/>
      <c r="F19" s="256"/>
      <c r="G19" s="256"/>
      <c r="H19" s="256"/>
      <c r="I19" s="256"/>
      <c r="J19" s="256"/>
      <c r="K19" s="76">
        <f>K14+K15</f>
        <v>10</v>
      </c>
      <c r="L19" s="77" t="s">
        <v>110</v>
      </c>
      <c r="M19" s="269">
        <v>50</v>
      </c>
      <c r="N19" s="269"/>
      <c r="O19" s="66">
        <f t="shared" si="0"/>
        <v>50</v>
      </c>
      <c r="P19" s="258">
        <f t="shared" si="1"/>
        <v>500</v>
      </c>
      <c r="Q19" s="258"/>
      <c r="R19" s="52"/>
    </row>
    <row r="20" spans="1:18">
      <c r="A20" s="49"/>
      <c r="B20" s="256"/>
      <c r="C20" s="256"/>
      <c r="D20" s="256"/>
      <c r="E20" s="256"/>
      <c r="F20" s="256"/>
      <c r="G20" s="256"/>
      <c r="H20" s="256"/>
      <c r="I20" s="256"/>
      <c r="J20" s="256"/>
      <c r="K20" s="76"/>
      <c r="L20" s="77"/>
      <c r="M20" s="269"/>
      <c r="N20" s="269"/>
      <c r="O20" s="66">
        <f t="shared" si="0"/>
        <v>0</v>
      </c>
      <c r="P20" s="258">
        <f t="shared" si="1"/>
        <v>0</v>
      </c>
      <c r="Q20" s="258"/>
      <c r="R20" s="52"/>
    </row>
    <row r="21" spans="1:18">
      <c r="A21" s="49"/>
      <c r="B21" s="256"/>
      <c r="C21" s="256"/>
      <c r="D21" s="256"/>
      <c r="E21" s="256"/>
      <c r="F21" s="256"/>
      <c r="G21" s="256"/>
      <c r="H21" s="256"/>
      <c r="I21" s="256"/>
      <c r="J21" s="256"/>
      <c r="K21" s="76"/>
      <c r="L21" s="77"/>
      <c r="M21" s="269"/>
      <c r="N21" s="269"/>
      <c r="O21" s="66">
        <f t="shared" si="0"/>
        <v>0</v>
      </c>
      <c r="P21" s="258">
        <f t="shared" si="1"/>
        <v>0</v>
      </c>
      <c r="Q21" s="258"/>
      <c r="R21" s="52"/>
    </row>
    <row r="22" spans="1:18">
      <c r="A22" s="49"/>
      <c r="B22" s="256"/>
      <c r="C22" s="256"/>
      <c r="D22" s="256"/>
      <c r="E22" s="256"/>
      <c r="F22" s="256"/>
      <c r="G22" s="256"/>
      <c r="H22" s="256"/>
      <c r="I22" s="256"/>
      <c r="J22" s="256"/>
      <c r="K22" s="76"/>
      <c r="L22" s="77"/>
      <c r="M22" s="269"/>
      <c r="N22" s="269"/>
      <c r="O22" s="66">
        <f t="shared" si="0"/>
        <v>0</v>
      </c>
      <c r="P22" s="258">
        <f t="shared" si="1"/>
        <v>0</v>
      </c>
      <c r="Q22" s="258"/>
      <c r="R22" s="52"/>
    </row>
    <row r="23" spans="1:18">
      <c r="A23" s="49"/>
      <c r="B23" s="256"/>
      <c r="C23" s="256"/>
      <c r="D23" s="256"/>
      <c r="E23" s="256"/>
      <c r="F23" s="256"/>
      <c r="G23" s="256"/>
      <c r="H23" s="256"/>
      <c r="I23" s="256"/>
      <c r="J23" s="256"/>
      <c r="K23" s="76"/>
      <c r="L23" s="77"/>
      <c r="M23" s="269"/>
      <c r="N23" s="269"/>
      <c r="O23" s="66">
        <f t="shared" si="0"/>
        <v>0</v>
      </c>
      <c r="P23" s="258">
        <f t="shared" si="1"/>
        <v>0</v>
      </c>
      <c r="Q23" s="258"/>
      <c r="R23" s="52"/>
    </row>
    <row r="24" spans="1:18">
      <c r="A24" s="49"/>
      <c r="B24" s="256"/>
      <c r="C24" s="256"/>
      <c r="D24" s="256"/>
      <c r="E24" s="256"/>
      <c r="F24" s="256"/>
      <c r="G24" s="256"/>
      <c r="H24" s="256"/>
      <c r="I24" s="256"/>
      <c r="J24" s="256"/>
      <c r="K24" s="76"/>
      <c r="L24" s="77"/>
      <c r="M24" s="269"/>
      <c r="N24" s="269"/>
      <c r="O24" s="66">
        <f t="shared" si="0"/>
        <v>0</v>
      </c>
      <c r="P24" s="258">
        <f t="shared" si="1"/>
        <v>0</v>
      </c>
      <c r="Q24" s="258"/>
      <c r="R24" s="52"/>
    </row>
    <row r="25" spans="1:18">
      <c r="A25" s="49"/>
      <c r="B25" s="256"/>
      <c r="C25" s="256"/>
      <c r="D25" s="256"/>
      <c r="E25" s="256"/>
      <c r="F25" s="256"/>
      <c r="G25" s="256"/>
      <c r="H25" s="256"/>
      <c r="I25" s="256"/>
      <c r="J25" s="256"/>
      <c r="K25" s="76"/>
      <c r="L25" s="77"/>
      <c r="M25" s="269"/>
      <c r="N25" s="269"/>
      <c r="O25" s="66">
        <f t="shared" si="0"/>
        <v>0</v>
      </c>
      <c r="P25" s="258">
        <f t="shared" si="1"/>
        <v>0</v>
      </c>
      <c r="Q25" s="258"/>
      <c r="R25" s="52"/>
    </row>
    <row r="26" spans="1:18">
      <c r="A26" s="49"/>
      <c r="B26" s="256"/>
      <c r="C26" s="256"/>
      <c r="D26" s="256"/>
      <c r="E26" s="256"/>
      <c r="F26" s="256"/>
      <c r="G26" s="256"/>
      <c r="H26" s="256"/>
      <c r="I26" s="256"/>
      <c r="J26" s="256"/>
      <c r="K26" s="76"/>
      <c r="L26" s="77"/>
      <c r="M26" s="269"/>
      <c r="N26" s="269"/>
      <c r="O26" s="66">
        <f t="shared" si="0"/>
        <v>0</v>
      </c>
      <c r="P26" s="258">
        <f t="shared" si="1"/>
        <v>0</v>
      </c>
      <c r="Q26" s="258"/>
      <c r="R26" s="52"/>
    </row>
    <row r="27" spans="1:18">
      <c r="A27" s="49"/>
      <c r="B27" s="256"/>
      <c r="C27" s="256"/>
      <c r="D27" s="256"/>
      <c r="E27" s="256"/>
      <c r="F27" s="256"/>
      <c r="G27" s="256"/>
      <c r="H27" s="256"/>
      <c r="I27" s="256"/>
      <c r="J27" s="256"/>
      <c r="K27" s="76"/>
      <c r="L27" s="77"/>
      <c r="M27" s="269"/>
      <c r="N27" s="269"/>
      <c r="O27" s="66">
        <f t="shared" si="0"/>
        <v>0</v>
      </c>
      <c r="P27" s="258">
        <f t="shared" si="1"/>
        <v>0</v>
      </c>
      <c r="Q27" s="258"/>
      <c r="R27" s="52"/>
    </row>
    <row r="28" spans="1:18">
      <c r="A28" s="49"/>
      <c r="B28" s="256"/>
      <c r="C28" s="256"/>
      <c r="D28" s="256"/>
      <c r="E28" s="256"/>
      <c r="F28" s="256"/>
      <c r="G28" s="256"/>
      <c r="H28" s="256"/>
      <c r="I28" s="256"/>
      <c r="J28" s="256"/>
      <c r="K28" s="76"/>
      <c r="L28" s="77"/>
      <c r="M28" s="269"/>
      <c r="N28" s="269"/>
      <c r="O28" s="66">
        <f t="shared" si="0"/>
        <v>0</v>
      </c>
      <c r="P28" s="258">
        <f t="shared" si="1"/>
        <v>0</v>
      </c>
      <c r="Q28" s="258"/>
      <c r="R28" s="52"/>
    </row>
    <row r="29" spans="1:18">
      <c r="A29" s="49"/>
      <c r="B29" s="256"/>
      <c r="C29" s="256"/>
      <c r="D29" s="256"/>
      <c r="E29" s="256"/>
      <c r="F29" s="256"/>
      <c r="G29" s="256"/>
      <c r="H29" s="256"/>
      <c r="I29" s="256"/>
      <c r="J29" s="256"/>
      <c r="K29" s="76"/>
      <c r="L29" s="77"/>
      <c r="M29" s="269"/>
      <c r="N29" s="269"/>
      <c r="O29" s="66">
        <f t="shared" si="0"/>
        <v>0</v>
      </c>
      <c r="P29" s="258">
        <f t="shared" si="1"/>
        <v>0</v>
      </c>
      <c r="Q29" s="258"/>
      <c r="R29" s="52"/>
    </row>
    <row r="30" spans="1:18">
      <c r="A30" s="49"/>
      <c r="B30" s="256"/>
      <c r="C30" s="256"/>
      <c r="D30" s="256"/>
      <c r="E30" s="256"/>
      <c r="F30" s="256"/>
      <c r="G30" s="256"/>
      <c r="H30" s="256"/>
      <c r="I30" s="256"/>
      <c r="J30" s="256"/>
      <c r="K30" s="76"/>
      <c r="L30" s="77"/>
      <c r="M30" s="269"/>
      <c r="N30" s="269"/>
      <c r="O30" s="66">
        <f t="shared" si="0"/>
        <v>0</v>
      </c>
      <c r="P30" s="258">
        <f t="shared" si="1"/>
        <v>0</v>
      </c>
      <c r="Q30" s="258"/>
      <c r="R30" s="52"/>
    </row>
    <row r="31" spans="1:18">
      <c r="A31" s="49"/>
      <c r="B31" s="256"/>
      <c r="C31" s="256"/>
      <c r="D31" s="256"/>
      <c r="E31" s="256"/>
      <c r="F31" s="256"/>
      <c r="G31" s="256"/>
      <c r="H31" s="256"/>
      <c r="I31" s="256"/>
      <c r="J31" s="256"/>
      <c r="K31" s="76"/>
      <c r="L31" s="77"/>
      <c r="M31" s="269"/>
      <c r="N31" s="269"/>
      <c r="O31" s="66">
        <f t="shared" si="0"/>
        <v>0</v>
      </c>
      <c r="P31" s="258">
        <f t="shared" si="1"/>
        <v>0</v>
      </c>
      <c r="Q31" s="258"/>
      <c r="R31" s="52"/>
    </row>
    <row r="32" spans="1:18">
      <c r="A32" s="49"/>
      <c r="B32" s="256"/>
      <c r="C32" s="256"/>
      <c r="D32" s="256"/>
      <c r="E32" s="256"/>
      <c r="F32" s="256"/>
      <c r="G32" s="256"/>
      <c r="H32" s="256"/>
      <c r="I32" s="256"/>
      <c r="J32" s="256"/>
      <c r="K32" s="76"/>
      <c r="L32" s="77"/>
      <c r="M32" s="269"/>
      <c r="N32" s="269"/>
      <c r="O32" s="66">
        <f t="shared" si="0"/>
        <v>0</v>
      </c>
      <c r="P32" s="258">
        <f t="shared" si="1"/>
        <v>0</v>
      </c>
      <c r="Q32" s="258"/>
      <c r="R32" s="52"/>
    </row>
    <row r="33" spans="1:18">
      <c r="A33" s="49"/>
      <c r="B33" s="256"/>
      <c r="C33" s="256"/>
      <c r="D33" s="256"/>
      <c r="E33" s="256"/>
      <c r="F33" s="256"/>
      <c r="G33" s="256"/>
      <c r="H33" s="256"/>
      <c r="I33" s="256"/>
      <c r="J33" s="256"/>
      <c r="K33" s="76"/>
      <c r="L33" s="77"/>
      <c r="M33" s="269"/>
      <c r="N33" s="269"/>
      <c r="O33" s="66">
        <f t="shared" si="0"/>
        <v>0</v>
      </c>
      <c r="P33" s="258">
        <f t="shared" si="1"/>
        <v>0</v>
      </c>
      <c r="Q33" s="258"/>
      <c r="R33" s="52"/>
    </row>
    <row r="34" spans="1:18">
      <c r="A34" s="49"/>
      <c r="B34" s="256"/>
      <c r="C34" s="256"/>
      <c r="D34" s="256"/>
      <c r="E34" s="256"/>
      <c r="F34" s="256"/>
      <c r="G34" s="256"/>
      <c r="H34" s="256"/>
      <c r="I34" s="256"/>
      <c r="J34" s="256"/>
      <c r="K34" s="76"/>
      <c r="L34" s="77"/>
      <c r="M34" s="269"/>
      <c r="N34" s="269"/>
      <c r="O34" s="66">
        <f t="shared" si="0"/>
        <v>0</v>
      </c>
      <c r="P34" s="258">
        <f t="shared" si="1"/>
        <v>0</v>
      </c>
      <c r="Q34" s="258"/>
      <c r="R34" s="52"/>
    </row>
    <row r="35" spans="1:18">
      <c r="A35" s="49"/>
      <c r="B35" s="256"/>
      <c r="C35" s="256"/>
      <c r="D35" s="256"/>
      <c r="E35" s="256"/>
      <c r="F35" s="256"/>
      <c r="G35" s="256"/>
      <c r="H35" s="256"/>
      <c r="I35" s="256"/>
      <c r="J35" s="256"/>
      <c r="K35" s="76"/>
      <c r="L35" s="77"/>
      <c r="M35" s="269"/>
      <c r="N35" s="269"/>
      <c r="O35" s="66">
        <f t="shared" si="0"/>
        <v>0</v>
      </c>
      <c r="P35" s="258">
        <f t="shared" si="1"/>
        <v>0</v>
      </c>
      <c r="Q35" s="258"/>
      <c r="R35" s="52"/>
    </row>
    <row r="36" spans="1:18">
      <c r="A36" s="49"/>
      <c r="B36" s="256"/>
      <c r="C36" s="256"/>
      <c r="D36" s="256"/>
      <c r="E36" s="256"/>
      <c r="F36" s="256"/>
      <c r="G36" s="256"/>
      <c r="H36" s="256"/>
      <c r="I36" s="256"/>
      <c r="J36" s="256"/>
      <c r="K36" s="76"/>
      <c r="L36" s="77"/>
      <c r="M36" s="269"/>
      <c r="N36" s="269"/>
      <c r="O36" s="66">
        <f t="shared" si="0"/>
        <v>0</v>
      </c>
      <c r="P36" s="258">
        <f t="shared" si="1"/>
        <v>0</v>
      </c>
      <c r="Q36" s="258"/>
      <c r="R36" s="52"/>
    </row>
    <row r="37" spans="1:18">
      <c r="A37" s="49"/>
      <c r="B37" s="256"/>
      <c r="C37" s="256"/>
      <c r="D37" s="256"/>
      <c r="E37" s="256"/>
      <c r="F37" s="256"/>
      <c r="G37" s="256"/>
      <c r="H37" s="256"/>
      <c r="I37" s="256"/>
      <c r="J37" s="256"/>
      <c r="K37" s="76"/>
      <c r="L37" s="77"/>
      <c r="M37" s="269"/>
      <c r="N37" s="269"/>
      <c r="O37" s="66">
        <f t="shared" si="0"/>
        <v>0</v>
      </c>
      <c r="P37" s="258">
        <f t="shared" si="1"/>
        <v>0</v>
      </c>
      <c r="Q37" s="258"/>
      <c r="R37" s="52"/>
    </row>
    <row r="38" spans="1:18">
      <c r="A38" s="49"/>
      <c r="B38" s="256"/>
      <c r="C38" s="256"/>
      <c r="D38" s="256"/>
      <c r="E38" s="256"/>
      <c r="F38" s="256"/>
      <c r="G38" s="256"/>
      <c r="H38" s="256"/>
      <c r="I38" s="256"/>
      <c r="J38" s="256"/>
      <c r="K38" s="76"/>
      <c r="L38" s="77"/>
      <c r="M38" s="269"/>
      <c r="N38" s="269"/>
      <c r="O38" s="66">
        <f t="shared" si="0"/>
        <v>0</v>
      </c>
      <c r="P38" s="258">
        <f t="shared" si="1"/>
        <v>0</v>
      </c>
      <c r="Q38" s="258"/>
      <c r="R38" s="52"/>
    </row>
    <row r="39" spans="1:18">
      <c r="A39" s="49"/>
      <c r="B39" s="256"/>
      <c r="C39" s="256"/>
      <c r="D39" s="256"/>
      <c r="E39" s="256"/>
      <c r="F39" s="256"/>
      <c r="G39" s="256"/>
      <c r="H39" s="256"/>
      <c r="I39" s="256"/>
      <c r="J39" s="256"/>
      <c r="K39" s="76"/>
      <c r="L39" s="77"/>
      <c r="M39" s="269"/>
      <c r="N39" s="269"/>
      <c r="O39" s="66">
        <f t="shared" si="0"/>
        <v>0</v>
      </c>
      <c r="P39" s="258">
        <f t="shared" si="1"/>
        <v>0</v>
      </c>
      <c r="Q39" s="258"/>
      <c r="R39" s="52"/>
    </row>
    <row r="40" spans="1:18">
      <c r="A40" s="49"/>
      <c r="B40" s="256"/>
      <c r="C40" s="256"/>
      <c r="D40" s="256"/>
      <c r="E40" s="256"/>
      <c r="F40" s="256"/>
      <c r="G40" s="256"/>
      <c r="H40" s="256"/>
      <c r="I40" s="256"/>
      <c r="J40" s="256"/>
      <c r="K40" s="76"/>
      <c r="L40" s="77"/>
      <c r="M40" s="269"/>
      <c r="N40" s="269"/>
      <c r="O40" s="66">
        <f t="shared" si="0"/>
        <v>0</v>
      </c>
      <c r="P40" s="258">
        <f t="shared" si="1"/>
        <v>0</v>
      </c>
      <c r="Q40" s="258"/>
      <c r="R40" s="52"/>
    </row>
    <row r="41" spans="1:18">
      <c r="A41" s="49"/>
      <c r="B41" s="256"/>
      <c r="C41" s="256"/>
      <c r="D41" s="256"/>
      <c r="E41" s="256"/>
      <c r="F41" s="256"/>
      <c r="G41" s="256"/>
      <c r="H41" s="256"/>
      <c r="I41" s="256"/>
      <c r="J41" s="256"/>
      <c r="K41" s="76"/>
      <c r="L41" s="77"/>
      <c r="M41" s="269"/>
      <c r="N41" s="269"/>
      <c r="O41" s="66">
        <f t="shared" si="0"/>
        <v>0</v>
      </c>
      <c r="P41" s="258">
        <f t="shared" si="1"/>
        <v>0</v>
      </c>
      <c r="Q41" s="258"/>
      <c r="R41" s="52"/>
    </row>
    <row r="42" spans="1:18">
      <c r="A42" s="49"/>
      <c r="B42" s="256"/>
      <c r="C42" s="256"/>
      <c r="D42" s="256"/>
      <c r="E42" s="256"/>
      <c r="F42" s="256"/>
      <c r="G42" s="256"/>
      <c r="H42" s="256"/>
      <c r="I42" s="256"/>
      <c r="J42" s="256"/>
      <c r="K42" s="76"/>
      <c r="L42" s="77"/>
      <c r="M42" s="269"/>
      <c r="N42" s="269"/>
      <c r="O42" s="66">
        <f t="shared" si="0"/>
        <v>0</v>
      </c>
      <c r="P42" s="258">
        <f t="shared" si="1"/>
        <v>0</v>
      </c>
      <c r="Q42" s="258"/>
      <c r="R42" s="52"/>
    </row>
    <row r="43" spans="1:18">
      <c r="A43" s="49"/>
      <c r="B43" s="256"/>
      <c r="C43" s="256"/>
      <c r="D43" s="256"/>
      <c r="E43" s="256"/>
      <c r="F43" s="256"/>
      <c r="G43" s="256"/>
      <c r="H43" s="256"/>
      <c r="I43" s="256"/>
      <c r="J43" s="256"/>
      <c r="K43" s="76"/>
      <c r="L43" s="77"/>
      <c r="M43" s="269"/>
      <c r="N43" s="269"/>
      <c r="O43" s="66">
        <f t="shared" si="0"/>
        <v>0</v>
      </c>
      <c r="P43" s="258">
        <f t="shared" si="1"/>
        <v>0</v>
      </c>
      <c r="Q43" s="258"/>
      <c r="R43" s="52"/>
    </row>
    <row r="44" spans="1:18">
      <c r="A44" s="49"/>
      <c r="B44" s="256"/>
      <c r="C44" s="256"/>
      <c r="D44" s="256"/>
      <c r="E44" s="256"/>
      <c r="F44" s="256"/>
      <c r="G44" s="256"/>
      <c r="H44" s="256"/>
      <c r="I44" s="256"/>
      <c r="J44" s="256"/>
      <c r="K44" s="76"/>
      <c r="L44" s="77"/>
      <c r="M44" s="269"/>
      <c r="N44" s="269"/>
      <c r="O44" s="66">
        <f t="shared" si="0"/>
        <v>0</v>
      </c>
      <c r="P44" s="258">
        <f t="shared" si="1"/>
        <v>0</v>
      </c>
      <c r="Q44" s="258"/>
      <c r="R44" s="52"/>
    </row>
    <row r="45" spans="1:18">
      <c r="A45" s="49"/>
      <c r="B45" s="256"/>
      <c r="C45" s="256"/>
      <c r="D45" s="256"/>
      <c r="E45" s="256"/>
      <c r="F45" s="256"/>
      <c r="G45" s="256"/>
      <c r="H45" s="256"/>
      <c r="I45" s="256"/>
      <c r="J45" s="256"/>
      <c r="K45" s="76"/>
      <c r="L45" s="77"/>
      <c r="M45" s="269"/>
      <c r="N45" s="269"/>
      <c r="O45" s="66">
        <f t="shared" si="0"/>
        <v>0</v>
      </c>
      <c r="P45" s="258">
        <f t="shared" si="1"/>
        <v>0</v>
      </c>
      <c r="Q45" s="258"/>
      <c r="R45" s="52"/>
    </row>
    <row r="46" spans="1:18">
      <c r="A46" s="49"/>
      <c r="B46" s="256"/>
      <c r="C46" s="256"/>
      <c r="D46" s="256"/>
      <c r="E46" s="256"/>
      <c r="F46" s="256"/>
      <c r="G46" s="256"/>
      <c r="H46" s="256"/>
      <c r="I46" s="256"/>
      <c r="J46" s="256"/>
      <c r="K46" s="76"/>
      <c r="L46" s="77"/>
      <c r="M46" s="269"/>
      <c r="N46" s="269"/>
      <c r="O46" s="66">
        <f t="shared" si="0"/>
        <v>0</v>
      </c>
      <c r="P46" s="258">
        <f t="shared" si="1"/>
        <v>0</v>
      </c>
      <c r="Q46" s="258"/>
      <c r="R46" s="52"/>
    </row>
    <row r="47" spans="1:18">
      <c r="A47" s="49"/>
      <c r="B47" s="256"/>
      <c r="C47" s="256"/>
      <c r="D47" s="256"/>
      <c r="E47" s="256"/>
      <c r="F47" s="256"/>
      <c r="G47" s="256"/>
      <c r="H47" s="256"/>
      <c r="I47" s="256"/>
      <c r="J47" s="256"/>
      <c r="K47" s="76"/>
      <c r="L47" s="77"/>
      <c r="M47" s="269"/>
      <c r="N47" s="269"/>
      <c r="O47" s="66">
        <f t="shared" si="0"/>
        <v>0</v>
      </c>
      <c r="P47" s="258">
        <f t="shared" si="1"/>
        <v>0</v>
      </c>
      <c r="Q47" s="258"/>
      <c r="R47" s="52"/>
    </row>
    <row r="48" spans="1:18">
      <c r="A48" s="49"/>
      <c r="B48" s="256"/>
      <c r="C48" s="256"/>
      <c r="D48" s="256"/>
      <c r="E48" s="256"/>
      <c r="F48" s="256"/>
      <c r="G48" s="256"/>
      <c r="H48" s="256"/>
      <c r="I48" s="256"/>
      <c r="J48" s="256"/>
      <c r="K48" s="76"/>
      <c r="L48" s="77"/>
      <c r="M48" s="269"/>
      <c r="N48" s="269"/>
      <c r="O48" s="66">
        <f t="shared" si="0"/>
        <v>0</v>
      </c>
      <c r="P48" s="258">
        <f t="shared" si="1"/>
        <v>0</v>
      </c>
      <c r="Q48" s="258"/>
      <c r="R48" s="52"/>
    </row>
    <row r="49" spans="1:18">
      <c r="A49" s="49"/>
      <c r="B49" s="256"/>
      <c r="C49" s="256"/>
      <c r="D49" s="256"/>
      <c r="E49" s="256"/>
      <c r="F49" s="256"/>
      <c r="G49" s="256"/>
      <c r="H49" s="256"/>
      <c r="I49" s="256"/>
      <c r="J49" s="256"/>
      <c r="K49" s="76"/>
      <c r="L49" s="77"/>
      <c r="M49" s="269"/>
      <c r="N49" s="269"/>
      <c r="O49" s="66">
        <f t="shared" si="0"/>
        <v>0</v>
      </c>
      <c r="P49" s="258">
        <f t="shared" si="1"/>
        <v>0</v>
      </c>
      <c r="Q49" s="258"/>
      <c r="R49" s="52"/>
    </row>
    <row r="50" spans="1:18">
      <c r="A50" s="49"/>
      <c r="B50" s="256"/>
      <c r="C50" s="256"/>
      <c r="D50" s="256"/>
      <c r="E50" s="256"/>
      <c r="F50" s="256"/>
      <c r="G50" s="256"/>
      <c r="H50" s="256"/>
      <c r="I50" s="256"/>
      <c r="J50" s="256"/>
      <c r="K50" s="76"/>
      <c r="L50" s="77"/>
      <c r="M50" s="269"/>
      <c r="N50" s="269"/>
      <c r="O50" s="66">
        <f t="shared" si="0"/>
        <v>0</v>
      </c>
      <c r="P50" s="258">
        <f t="shared" si="1"/>
        <v>0</v>
      </c>
      <c r="Q50" s="258"/>
      <c r="R50" s="52"/>
    </row>
    <row r="51" spans="1:18">
      <c r="A51" s="49"/>
      <c r="B51" s="256"/>
      <c r="C51" s="256"/>
      <c r="D51" s="256"/>
      <c r="E51" s="256"/>
      <c r="F51" s="256"/>
      <c r="G51" s="256"/>
      <c r="H51" s="256"/>
      <c r="I51" s="256"/>
      <c r="J51" s="256"/>
      <c r="K51" s="76"/>
      <c r="L51" s="77"/>
      <c r="M51" s="269"/>
      <c r="N51" s="269"/>
      <c r="O51" s="66">
        <f t="shared" si="0"/>
        <v>0</v>
      </c>
      <c r="P51" s="258">
        <f t="shared" si="1"/>
        <v>0</v>
      </c>
      <c r="Q51" s="258"/>
      <c r="R51" s="52"/>
    </row>
    <row r="52" spans="1:18">
      <c r="A52" s="49"/>
      <c r="B52" s="256"/>
      <c r="C52" s="256"/>
      <c r="D52" s="256"/>
      <c r="E52" s="256"/>
      <c r="F52" s="256"/>
      <c r="G52" s="256"/>
      <c r="H52" s="256"/>
      <c r="I52" s="256"/>
      <c r="J52" s="256"/>
      <c r="K52" s="76"/>
      <c r="L52" s="77"/>
      <c r="M52" s="269"/>
      <c r="N52" s="269"/>
      <c r="O52" s="66">
        <f t="shared" si="0"/>
        <v>0</v>
      </c>
      <c r="P52" s="258">
        <f t="shared" si="1"/>
        <v>0</v>
      </c>
      <c r="Q52" s="258"/>
      <c r="R52" s="52"/>
    </row>
    <row r="53" spans="1:18">
      <c r="A53" s="49"/>
      <c r="B53" s="256"/>
      <c r="C53" s="256"/>
      <c r="D53" s="256"/>
      <c r="E53" s="256"/>
      <c r="F53" s="256"/>
      <c r="G53" s="256"/>
      <c r="H53" s="256"/>
      <c r="I53" s="256"/>
      <c r="J53" s="256"/>
      <c r="K53" s="76"/>
      <c r="L53" s="77"/>
      <c r="M53" s="269"/>
      <c r="N53" s="269"/>
      <c r="O53" s="66">
        <f t="shared" si="0"/>
        <v>0</v>
      </c>
      <c r="P53" s="258">
        <f t="shared" si="1"/>
        <v>0</v>
      </c>
      <c r="Q53" s="258"/>
      <c r="R53" s="52"/>
    </row>
    <row r="54" spans="1:18">
      <c r="A54" s="49"/>
      <c r="B54" s="256"/>
      <c r="C54" s="256"/>
      <c r="D54" s="256"/>
      <c r="E54" s="256"/>
      <c r="F54" s="256"/>
      <c r="G54" s="256"/>
      <c r="H54" s="256"/>
      <c r="I54" s="256"/>
      <c r="J54" s="256"/>
      <c r="K54" s="76"/>
      <c r="L54" s="77"/>
      <c r="M54" s="269"/>
      <c r="N54" s="269"/>
      <c r="O54" s="66">
        <f t="shared" si="0"/>
        <v>0</v>
      </c>
      <c r="P54" s="258">
        <f t="shared" si="1"/>
        <v>0</v>
      </c>
      <c r="Q54" s="258"/>
      <c r="R54" s="52"/>
    </row>
    <row r="55" spans="1:18">
      <c r="A55" s="49"/>
      <c r="B55" s="256"/>
      <c r="C55" s="256"/>
      <c r="D55" s="256"/>
      <c r="E55" s="256"/>
      <c r="F55" s="256"/>
      <c r="G55" s="256"/>
      <c r="H55" s="256"/>
      <c r="I55" s="256"/>
      <c r="J55" s="256"/>
      <c r="K55" s="76"/>
      <c r="L55" s="77"/>
      <c r="M55" s="269"/>
      <c r="N55" s="269"/>
      <c r="O55" s="66">
        <f t="shared" si="0"/>
        <v>0</v>
      </c>
      <c r="P55" s="258">
        <f t="shared" si="1"/>
        <v>0</v>
      </c>
      <c r="Q55" s="258"/>
      <c r="R55" s="52"/>
    </row>
    <row r="56" spans="1:18">
      <c r="A56" s="49"/>
      <c r="B56" s="256"/>
      <c r="C56" s="256"/>
      <c r="D56" s="256"/>
      <c r="E56" s="256"/>
      <c r="F56" s="256"/>
      <c r="G56" s="256"/>
      <c r="H56" s="256"/>
      <c r="I56" s="256"/>
      <c r="J56" s="256"/>
      <c r="K56" s="76"/>
      <c r="L56" s="77"/>
      <c r="M56" s="269"/>
      <c r="N56" s="269"/>
      <c r="O56" s="66">
        <f t="shared" si="0"/>
        <v>0</v>
      </c>
      <c r="P56" s="258">
        <f t="shared" si="1"/>
        <v>0</v>
      </c>
      <c r="Q56" s="258"/>
      <c r="R56" s="52"/>
    </row>
    <row r="57" spans="1:18">
      <c r="A57" s="49"/>
      <c r="B57" s="256"/>
      <c r="C57" s="256"/>
      <c r="D57" s="256"/>
      <c r="E57" s="256"/>
      <c r="F57" s="256"/>
      <c r="G57" s="256"/>
      <c r="H57" s="256"/>
      <c r="I57" s="256"/>
      <c r="J57" s="256"/>
      <c r="K57" s="76"/>
      <c r="L57" s="77"/>
      <c r="M57" s="269"/>
      <c r="N57" s="269"/>
      <c r="O57" s="66">
        <f t="shared" si="0"/>
        <v>0</v>
      </c>
      <c r="P57" s="258">
        <f t="shared" si="1"/>
        <v>0</v>
      </c>
      <c r="Q57" s="258"/>
      <c r="R57" s="52"/>
    </row>
    <row r="58" spans="1:18">
      <c r="A58" s="49"/>
      <c r="B58" s="256"/>
      <c r="C58" s="256"/>
      <c r="D58" s="256"/>
      <c r="E58" s="256"/>
      <c r="F58" s="256"/>
      <c r="G58" s="256"/>
      <c r="H58" s="256"/>
      <c r="I58" s="256"/>
      <c r="J58" s="256"/>
      <c r="K58" s="76"/>
      <c r="L58" s="77"/>
      <c r="M58" s="269"/>
      <c r="N58" s="269"/>
      <c r="O58" s="66">
        <f t="shared" si="0"/>
        <v>0</v>
      </c>
      <c r="P58" s="258">
        <f t="shared" si="1"/>
        <v>0</v>
      </c>
      <c r="Q58" s="258"/>
      <c r="R58" s="52"/>
    </row>
    <row r="59" spans="1:18">
      <c r="A59" s="49"/>
      <c r="B59" s="256"/>
      <c r="C59" s="256"/>
      <c r="D59" s="256"/>
      <c r="E59" s="256"/>
      <c r="F59" s="256"/>
      <c r="G59" s="256"/>
      <c r="H59" s="256"/>
      <c r="I59" s="256"/>
      <c r="J59" s="256"/>
      <c r="K59" s="76"/>
      <c r="L59" s="77"/>
      <c r="M59" s="269"/>
      <c r="N59" s="269"/>
      <c r="O59" s="66">
        <f t="shared" si="0"/>
        <v>0</v>
      </c>
      <c r="P59" s="258">
        <f t="shared" si="1"/>
        <v>0</v>
      </c>
      <c r="Q59" s="258"/>
      <c r="R59" s="52"/>
    </row>
    <row r="60" spans="1:18">
      <c r="A60" s="49"/>
      <c r="B60" s="256"/>
      <c r="C60" s="256"/>
      <c r="D60" s="256"/>
      <c r="E60" s="256"/>
      <c r="F60" s="256"/>
      <c r="G60" s="256"/>
      <c r="H60" s="256"/>
      <c r="I60" s="256"/>
      <c r="J60" s="256"/>
      <c r="K60" s="76"/>
      <c r="L60" s="77"/>
      <c r="M60" s="269"/>
      <c r="N60" s="269"/>
      <c r="O60" s="66">
        <f t="shared" si="0"/>
        <v>0</v>
      </c>
      <c r="P60" s="258">
        <f t="shared" si="1"/>
        <v>0</v>
      </c>
      <c r="Q60" s="258"/>
      <c r="R60" s="52"/>
    </row>
    <row r="61" spans="1:18">
      <c r="A61" s="49"/>
      <c r="B61" s="256"/>
      <c r="C61" s="256"/>
      <c r="D61" s="256"/>
      <c r="E61" s="256"/>
      <c r="F61" s="256"/>
      <c r="G61" s="256"/>
      <c r="H61" s="256"/>
      <c r="I61" s="256"/>
      <c r="J61" s="256"/>
      <c r="K61" s="76"/>
      <c r="L61" s="77"/>
      <c r="M61" s="269"/>
      <c r="N61" s="269"/>
      <c r="O61" s="66">
        <f t="shared" si="0"/>
        <v>0</v>
      </c>
      <c r="P61" s="258">
        <f t="shared" si="1"/>
        <v>0</v>
      </c>
      <c r="Q61" s="258"/>
      <c r="R61" s="52"/>
    </row>
    <row r="62" spans="1:18">
      <c r="A62" s="49"/>
      <c r="B62" s="256"/>
      <c r="C62" s="256"/>
      <c r="D62" s="256"/>
      <c r="E62" s="256"/>
      <c r="F62" s="256"/>
      <c r="G62" s="256"/>
      <c r="H62" s="256"/>
      <c r="I62" s="256"/>
      <c r="J62" s="256"/>
      <c r="K62" s="76"/>
      <c r="L62" s="77"/>
      <c r="M62" s="269"/>
      <c r="N62" s="269"/>
      <c r="O62" s="66">
        <f t="shared" si="0"/>
        <v>0</v>
      </c>
      <c r="P62" s="258">
        <f t="shared" si="1"/>
        <v>0</v>
      </c>
      <c r="Q62" s="258"/>
      <c r="R62" s="52"/>
    </row>
    <row r="63" spans="1:18">
      <c r="A63" s="49"/>
      <c r="B63" s="256"/>
      <c r="C63" s="256"/>
      <c r="D63" s="256"/>
      <c r="E63" s="256"/>
      <c r="F63" s="256"/>
      <c r="G63" s="256"/>
      <c r="H63" s="256"/>
      <c r="I63" s="256"/>
      <c r="J63" s="256"/>
      <c r="K63" s="76"/>
      <c r="L63" s="77"/>
      <c r="M63" s="269"/>
      <c r="N63" s="269"/>
      <c r="O63" s="66">
        <f t="shared" si="0"/>
        <v>0</v>
      </c>
      <c r="P63" s="258">
        <f t="shared" si="1"/>
        <v>0</v>
      </c>
      <c r="Q63" s="258"/>
      <c r="R63" s="52"/>
    </row>
    <row r="64" spans="1:18">
      <c r="A64" s="49"/>
      <c r="B64" s="256"/>
      <c r="C64" s="256"/>
      <c r="D64" s="256"/>
      <c r="E64" s="256"/>
      <c r="F64" s="256"/>
      <c r="G64" s="256"/>
      <c r="H64" s="256"/>
      <c r="I64" s="256"/>
      <c r="J64" s="256"/>
      <c r="K64" s="76"/>
      <c r="L64" s="77"/>
      <c r="M64" s="269"/>
      <c r="N64" s="269"/>
      <c r="O64" s="66">
        <f t="shared" si="0"/>
        <v>0</v>
      </c>
      <c r="P64" s="258">
        <f t="shared" si="1"/>
        <v>0</v>
      </c>
      <c r="Q64" s="258"/>
      <c r="R64" s="52"/>
    </row>
    <row r="65" spans="1:18">
      <c r="A65" s="49"/>
      <c r="B65" s="256"/>
      <c r="C65" s="256"/>
      <c r="D65" s="256"/>
      <c r="E65" s="256"/>
      <c r="F65" s="256"/>
      <c r="G65" s="256"/>
      <c r="H65" s="256"/>
      <c r="I65" s="256"/>
      <c r="J65" s="256"/>
      <c r="K65" s="76"/>
      <c r="L65" s="77"/>
      <c r="M65" s="269"/>
      <c r="N65" s="269"/>
      <c r="O65" s="66">
        <f t="shared" si="0"/>
        <v>0</v>
      </c>
      <c r="P65" s="258">
        <f t="shared" si="1"/>
        <v>0</v>
      </c>
      <c r="Q65" s="258"/>
      <c r="R65" s="52"/>
    </row>
    <row r="66" spans="1:18">
      <c r="A66" s="49"/>
      <c r="B66" s="256"/>
      <c r="C66" s="256"/>
      <c r="D66" s="256"/>
      <c r="E66" s="256"/>
      <c r="F66" s="256"/>
      <c r="G66" s="256"/>
      <c r="H66" s="256"/>
      <c r="I66" s="256"/>
      <c r="J66" s="256"/>
      <c r="K66" s="76"/>
      <c r="L66" s="77"/>
      <c r="M66" s="269"/>
      <c r="N66" s="269"/>
      <c r="O66" s="66">
        <f t="shared" si="0"/>
        <v>0</v>
      </c>
      <c r="P66" s="258">
        <f t="shared" si="1"/>
        <v>0</v>
      </c>
      <c r="Q66" s="258"/>
      <c r="R66" s="52"/>
    </row>
    <row r="67" spans="1:18">
      <c r="A67" s="49"/>
      <c r="B67" s="256"/>
      <c r="C67" s="256"/>
      <c r="D67" s="256"/>
      <c r="E67" s="256"/>
      <c r="F67" s="256"/>
      <c r="G67" s="256"/>
      <c r="H67" s="256"/>
      <c r="I67" s="256"/>
      <c r="J67" s="256"/>
      <c r="K67" s="76"/>
      <c r="L67" s="77"/>
      <c r="M67" s="269"/>
      <c r="N67" s="269"/>
      <c r="O67" s="66">
        <f t="shared" si="0"/>
        <v>0</v>
      </c>
      <c r="P67" s="258">
        <f t="shared" si="1"/>
        <v>0</v>
      </c>
      <c r="Q67" s="258"/>
      <c r="R67" s="52"/>
    </row>
    <row r="68" spans="1:18">
      <c r="A68" s="49"/>
      <c r="B68" s="256"/>
      <c r="C68" s="256"/>
      <c r="D68" s="256"/>
      <c r="E68" s="256"/>
      <c r="F68" s="256"/>
      <c r="G68" s="256"/>
      <c r="H68" s="256"/>
      <c r="I68" s="256"/>
      <c r="J68" s="256"/>
      <c r="K68" s="76"/>
      <c r="L68" s="77"/>
      <c r="M68" s="269"/>
      <c r="N68" s="269"/>
      <c r="O68" s="66">
        <f t="shared" si="0"/>
        <v>0</v>
      </c>
      <c r="P68" s="258">
        <f t="shared" si="1"/>
        <v>0</v>
      </c>
      <c r="Q68" s="258"/>
      <c r="R68" s="52"/>
    </row>
    <row r="69" spans="1:18">
      <c r="A69" s="49"/>
      <c r="B69" s="256"/>
      <c r="C69" s="256"/>
      <c r="D69" s="256"/>
      <c r="E69" s="256"/>
      <c r="F69" s="256"/>
      <c r="G69" s="256"/>
      <c r="H69" s="256"/>
      <c r="I69" s="256"/>
      <c r="J69" s="256"/>
      <c r="K69" s="76"/>
      <c r="L69" s="77"/>
      <c r="M69" s="269"/>
      <c r="N69" s="269"/>
      <c r="O69" s="66">
        <f t="shared" si="0"/>
        <v>0</v>
      </c>
      <c r="P69" s="258">
        <f t="shared" si="1"/>
        <v>0</v>
      </c>
      <c r="Q69" s="258"/>
      <c r="R69" s="52"/>
    </row>
    <row r="70" spans="1:18">
      <c r="A70" s="49"/>
      <c r="B70" s="256"/>
      <c r="C70" s="256"/>
      <c r="D70" s="256"/>
      <c r="E70" s="256"/>
      <c r="F70" s="256"/>
      <c r="G70" s="256"/>
      <c r="H70" s="256"/>
      <c r="I70" s="256"/>
      <c r="J70" s="256"/>
      <c r="K70" s="76"/>
      <c r="L70" s="77"/>
      <c r="M70" s="269"/>
      <c r="N70" s="269"/>
      <c r="O70" s="66">
        <f t="shared" si="0"/>
        <v>0</v>
      </c>
      <c r="P70" s="258">
        <f t="shared" si="1"/>
        <v>0</v>
      </c>
      <c r="Q70" s="258"/>
      <c r="R70" s="52"/>
    </row>
    <row r="71" spans="1:18">
      <c r="A71" s="49"/>
      <c r="B71" s="256"/>
      <c r="C71" s="256"/>
      <c r="D71" s="256"/>
      <c r="E71" s="256"/>
      <c r="F71" s="256"/>
      <c r="G71" s="256"/>
      <c r="H71" s="256"/>
      <c r="I71" s="256"/>
      <c r="J71" s="256"/>
      <c r="K71" s="76"/>
      <c r="L71" s="77"/>
      <c r="M71" s="269"/>
      <c r="N71" s="269"/>
      <c r="O71" s="66">
        <f t="shared" si="0"/>
        <v>0</v>
      </c>
      <c r="P71" s="258">
        <f t="shared" si="1"/>
        <v>0</v>
      </c>
      <c r="Q71" s="258"/>
      <c r="R71" s="52"/>
    </row>
    <row r="72" spans="1:18">
      <c r="A72" s="49"/>
      <c r="B72" s="256"/>
      <c r="C72" s="256"/>
      <c r="D72" s="256"/>
      <c r="E72" s="256"/>
      <c r="F72" s="256"/>
      <c r="G72" s="256"/>
      <c r="H72" s="256"/>
      <c r="I72" s="256"/>
      <c r="J72" s="256"/>
      <c r="K72" s="76"/>
      <c r="L72" s="77"/>
      <c r="M72" s="269"/>
      <c r="N72" s="269"/>
      <c r="O72" s="66">
        <f t="shared" si="0"/>
        <v>0</v>
      </c>
      <c r="P72" s="258">
        <f t="shared" si="1"/>
        <v>0</v>
      </c>
      <c r="Q72" s="258"/>
      <c r="R72" s="52"/>
    </row>
    <row r="73" spans="1:18" ht="15.75" thickBot="1">
      <c r="A73" s="49"/>
      <c r="B73" s="256"/>
      <c r="C73" s="256"/>
      <c r="D73" s="256"/>
      <c r="E73" s="256"/>
      <c r="F73" s="256"/>
      <c r="G73" s="256"/>
      <c r="H73" s="256"/>
      <c r="I73" s="256"/>
      <c r="J73" s="256"/>
      <c r="K73" s="76"/>
      <c r="L73" s="77"/>
      <c r="M73" s="247"/>
      <c r="N73" s="247"/>
      <c r="O73" s="66">
        <f t="shared" si="0"/>
        <v>0</v>
      </c>
      <c r="P73" s="263">
        <f t="shared" si="1"/>
        <v>0</v>
      </c>
      <c r="Q73" s="263"/>
      <c r="R73" s="52"/>
    </row>
    <row r="74" spans="1:18" ht="15.75" thickBot="1">
      <c r="A74" s="49"/>
      <c r="B74" s="54"/>
      <c r="C74" s="54"/>
      <c r="D74" s="55"/>
      <c r="E74" s="55"/>
      <c r="F74" s="55"/>
      <c r="G74" s="55"/>
      <c r="H74" s="55"/>
      <c r="I74" s="55"/>
      <c r="J74" s="55"/>
      <c r="K74" s="55"/>
      <c r="L74" s="56"/>
      <c r="M74" s="270" t="s">
        <v>66</v>
      </c>
      <c r="N74" s="271"/>
      <c r="P74" s="264">
        <f>SUM(P14:Q73)</f>
        <v>2675</v>
      </c>
      <c r="Q74" s="265"/>
      <c r="R74" s="52"/>
    </row>
    <row r="75" spans="1:18" ht="15.75" thickBot="1">
      <c r="A75" s="57"/>
      <c r="B75" s="58"/>
      <c r="C75" s="58"/>
      <c r="D75" s="59"/>
      <c r="E75" s="59"/>
      <c r="F75" s="59"/>
      <c r="G75" s="59"/>
      <c r="H75" s="59"/>
      <c r="I75" s="59"/>
      <c r="J75" s="59"/>
      <c r="K75" s="59"/>
      <c r="L75" s="60"/>
      <c r="M75" s="60"/>
      <c r="N75" s="60"/>
      <c r="O75" s="60"/>
      <c r="P75" s="60"/>
      <c r="Q75" s="61"/>
      <c r="R75" s="62"/>
    </row>
  </sheetData>
  <sheetProtection algorithmName="SHA-512" hashValue="mj4apnRDPIC+ZuIhEoQY6h+NUZr9eH8HorNDK/22DTdb58sqP7wfZ8VyaZNe3p1v+RwAhop4BC9Cu+rFn6yF/g==" saltValue="Fpokn+N4bdQzEHFy7IwRXw==" spinCount="100000" sheet="1" objects="1" scenarios="1" formatColumns="0" formatRows="0"/>
  <mergeCells count="249">
    <mergeCell ref="P74:Q74"/>
    <mergeCell ref="B72:C72"/>
    <mergeCell ref="D72:J72"/>
    <mergeCell ref="M72:N72"/>
    <mergeCell ref="P72:Q72"/>
    <mergeCell ref="B73:C73"/>
    <mergeCell ref="D73:J73"/>
    <mergeCell ref="M73:N73"/>
    <mergeCell ref="P73:Q73"/>
    <mergeCell ref="M74:N74"/>
    <mergeCell ref="B70:C70"/>
    <mergeCell ref="D70:J70"/>
    <mergeCell ref="M70:N70"/>
    <mergeCell ref="P70:Q70"/>
    <mergeCell ref="B71:C71"/>
    <mergeCell ref="D71:J71"/>
    <mergeCell ref="M71:N71"/>
    <mergeCell ref="P71:Q71"/>
    <mergeCell ref="B68:C68"/>
    <mergeCell ref="D68:J68"/>
    <mergeCell ref="M68:N68"/>
    <mergeCell ref="P68:Q68"/>
    <mergeCell ref="B69:C69"/>
    <mergeCell ref="D69:J69"/>
    <mergeCell ref="M69:N69"/>
    <mergeCell ref="P69:Q69"/>
    <mergeCell ref="B66:C66"/>
    <mergeCell ref="D66:J66"/>
    <mergeCell ref="M66:N66"/>
    <mergeCell ref="P66:Q66"/>
    <mergeCell ref="B67:C67"/>
    <mergeCell ref="D67:J67"/>
    <mergeCell ref="M67:N67"/>
    <mergeCell ref="P67:Q67"/>
    <mergeCell ref="B64:C64"/>
    <mergeCell ref="D64:J64"/>
    <mergeCell ref="M64:N64"/>
    <mergeCell ref="P64:Q64"/>
    <mergeCell ref="B65:C65"/>
    <mergeCell ref="D65:J65"/>
    <mergeCell ref="M65:N65"/>
    <mergeCell ref="P65:Q65"/>
    <mergeCell ref="B62:C62"/>
    <mergeCell ref="D62:J62"/>
    <mergeCell ref="M62:N62"/>
    <mergeCell ref="P62:Q62"/>
    <mergeCell ref="B63:C63"/>
    <mergeCell ref="D63:J63"/>
    <mergeCell ref="M63:N63"/>
    <mergeCell ref="P63:Q63"/>
    <mergeCell ref="B60:C60"/>
    <mergeCell ref="D60:J60"/>
    <mergeCell ref="M60:N60"/>
    <mergeCell ref="P60:Q60"/>
    <mergeCell ref="B61:C61"/>
    <mergeCell ref="D61:J61"/>
    <mergeCell ref="M61:N61"/>
    <mergeCell ref="P61:Q61"/>
    <mergeCell ref="B58:C58"/>
    <mergeCell ref="D58:J58"/>
    <mergeCell ref="M58:N58"/>
    <mergeCell ref="P58:Q58"/>
    <mergeCell ref="B59:C59"/>
    <mergeCell ref="D59:J59"/>
    <mergeCell ref="M59:N59"/>
    <mergeCell ref="P59:Q59"/>
    <mergeCell ref="B56:C56"/>
    <mergeCell ref="D56:J56"/>
    <mergeCell ref="M56:N56"/>
    <mergeCell ref="P56:Q56"/>
    <mergeCell ref="B57:C57"/>
    <mergeCell ref="D57:J57"/>
    <mergeCell ref="M57:N57"/>
    <mergeCell ref="P57:Q57"/>
    <mergeCell ref="B54:C54"/>
    <mergeCell ref="D54:J54"/>
    <mergeCell ref="M54:N54"/>
    <mergeCell ref="P54:Q54"/>
    <mergeCell ref="B55:C55"/>
    <mergeCell ref="D55:J55"/>
    <mergeCell ref="M55:N55"/>
    <mergeCell ref="P55:Q55"/>
    <mergeCell ref="B52:C52"/>
    <mergeCell ref="D52:J52"/>
    <mergeCell ref="M52:N52"/>
    <mergeCell ref="P52:Q52"/>
    <mergeCell ref="B53:C53"/>
    <mergeCell ref="D53:J53"/>
    <mergeCell ref="M53:N53"/>
    <mergeCell ref="P53:Q53"/>
    <mergeCell ref="B50:C50"/>
    <mergeCell ref="D50:J50"/>
    <mergeCell ref="M50:N50"/>
    <mergeCell ref="P50:Q50"/>
    <mergeCell ref="B51:C51"/>
    <mergeCell ref="D51:J51"/>
    <mergeCell ref="M51:N51"/>
    <mergeCell ref="P51:Q51"/>
    <mergeCell ref="B48:C48"/>
    <mergeCell ref="D48:J48"/>
    <mergeCell ref="M48:N48"/>
    <mergeCell ref="P48:Q48"/>
    <mergeCell ref="B49:C49"/>
    <mergeCell ref="D49:J49"/>
    <mergeCell ref="M49:N49"/>
    <mergeCell ref="P49:Q49"/>
    <mergeCell ref="B46:C46"/>
    <mergeCell ref="D46:J46"/>
    <mergeCell ref="M46:N46"/>
    <mergeCell ref="P46:Q46"/>
    <mergeCell ref="B47:C47"/>
    <mergeCell ref="D47:J47"/>
    <mergeCell ref="M47:N47"/>
    <mergeCell ref="P47:Q47"/>
    <mergeCell ref="B44:C44"/>
    <mergeCell ref="D44:J44"/>
    <mergeCell ref="M44:N44"/>
    <mergeCell ref="P44:Q44"/>
    <mergeCell ref="B45:C45"/>
    <mergeCell ref="D45:J45"/>
    <mergeCell ref="M45:N45"/>
    <mergeCell ref="P45:Q45"/>
    <mergeCell ref="B42:C42"/>
    <mergeCell ref="D42:J42"/>
    <mergeCell ref="M42:N42"/>
    <mergeCell ref="P42:Q42"/>
    <mergeCell ref="B43:C43"/>
    <mergeCell ref="D43:J43"/>
    <mergeCell ref="M43:N43"/>
    <mergeCell ref="P43:Q43"/>
    <mergeCell ref="B40:C40"/>
    <mergeCell ref="D40:J40"/>
    <mergeCell ref="M40:N40"/>
    <mergeCell ref="P40:Q40"/>
    <mergeCell ref="B41:C41"/>
    <mergeCell ref="D41:J41"/>
    <mergeCell ref="M41:N41"/>
    <mergeCell ref="P41:Q41"/>
    <mergeCell ref="B38:C38"/>
    <mergeCell ref="D38:J38"/>
    <mergeCell ref="M38:N38"/>
    <mergeCell ref="P38:Q38"/>
    <mergeCell ref="B39:C39"/>
    <mergeCell ref="D39:J39"/>
    <mergeCell ref="M39:N39"/>
    <mergeCell ref="P39:Q39"/>
    <mergeCell ref="B36:C36"/>
    <mergeCell ref="D36:J36"/>
    <mergeCell ref="M36:N36"/>
    <mergeCell ref="P36:Q36"/>
    <mergeCell ref="B37:C37"/>
    <mergeCell ref="D37:J37"/>
    <mergeCell ref="M37:N37"/>
    <mergeCell ref="P37:Q37"/>
    <mergeCell ref="B34:C34"/>
    <mergeCell ref="D34:J34"/>
    <mergeCell ref="M34:N34"/>
    <mergeCell ref="P34:Q34"/>
    <mergeCell ref="B35:C35"/>
    <mergeCell ref="D35:J35"/>
    <mergeCell ref="M35:N35"/>
    <mergeCell ref="P35:Q35"/>
    <mergeCell ref="B32:C32"/>
    <mergeCell ref="D32:J32"/>
    <mergeCell ref="M32:N32"/>
    <mergeCell ref="P32:Q32"/>
    <mergeCell ref="B33:C33"/>
    <mergeCell ref="D33:J33"/>
    <mergeCell ref="M33:N33"/>
    <mergeCell ref="P33:Q33"/>
    <mergeCell ref="B30:C30"/>
    <mergeCell ref="D30:J30"/>
    <mergeCell ref="M30:N30"/>
    <mergeCell ref="P30:Q30"/>
    <mergeCell ref="B31:C31"/>
    <mergeCell ref="D31:J31"/>
    <mergeCell ref="M31:N31"/>
    <mergeCell ref="P31:Q31"/>
    <mergeCell ref="B28:C28"/>
    <mergeCell ref="D28:J28"/>
    <mergeCell ref="M28:N28"/>
    <mergeCell ref="P28:Q28"/>
    <mergeCell ref="B29:C29"/>
    <mergeCell ref="D29:J29"/>
    <mergeCell ref="M29:N29"/>
    <mergeCell ref="P29:Q29"/>
    <mergeCell ref="B26:C26"/>
    <mergeCell ref="D26:J26"/>
    <mergeCell ref="M26:N26"/>
    <mergeCell ref="P26:Q26"/>
    <mergeCell ref="B27:C27"/>
    <mergeCell ref="D27:J27"/>
    <mergeCell ref="M27:N27"/>
    <mergeCell ref="P27:Q27"/>
    <mergeCell ref="B24:C24"/>
    <mergeCell ref="D24:J24"/>
    <mergeCell ref="M24:N24"/>
    <mergeCell ref="P24:Q24"/>
    <mergeCell ref="B25:C25"/>
    <mergeCell ref="D25:J25"/>
    <mergeCell ref="M25:N25"/>
    <mergeCell ref="P25:Q25"/>
    <mergeCell ref="B22:C22"/>
    <mergeCell ref="D22:J22"/>
    <mergeCell ref="M22:N22"/>
    <mergeCell ref="P22:Q22"/>
    <mergeCell ref="B23:C23"/>
    <mergeCell ref="D23:J23"/>
    <mergeCell ref="M23:N23"/>
    <mergeCell ref="P23:Q23"/>
    <mergeCell ref="B20:C20"/>
    <mergeCell ref="D20:J20"/>
    <mergeCell ref="M20:N20"/>
    <mergeCell ref="P20:Q20"/>
    <mergeCell ref="B21:C21"/>
    <mergeCell ref="D21:J21"/>
    <mergeCell ref="M21:N21"/>
    <mergeCell ref="P21:Q21"/>
    <mergeCell ref="B19:C19"/>
    <mergeCell ref="D19:J19"/>
    <mergeCell ref="M19:N19"/>
    <mergeCell ref="P19:Q19"/>
    <mergeCell ref="B16:C16"/>
    <mergeCell ref="D16:J16"/>
    <mergeCell ref="M16:N16"/>
    <mergeCell ref="P16:Q16"/>
    <mergeCell ref="B17:C17"/>
    <mergeCell ref="D17:J17"/>
    <mergeCell ref="M17:N17"/>
    <mergeCell ref="P17:Q17"/>
    <mergeCell ref="M2:N2"/>
    <mergeCell ref="B6:Q6"/>
    <mergeCell ref="B15:C15"/>
    <mergeCell ref="D15:J15"/>
    <mergeCell ref="M15:N15"/>
    <mergeCell ref="P15:Q15"/>
    <mergeCell ref="B18:C18"/>
    <mergeCell ref="D18:J18"/>
    <mergeCell ref="M18:N18"/>
    <mergeCell ref="P18:Q18"/>
    <mergeCell ref="B13:C13"/>
    <mergeCell ref="D13:J13"/>
    <mergeCell ref="M13:N13"/>
    <mergeCell ref="P13:Q13"/>
    <mergeCell ref="B14:C14"/>
    <mergeCell ref="D14:J14"/>
    <mergeCell ref="M14:N14"/>
    <mergeCell ref="P14:Q14"/>
    <mergeCell ref="B5:Q5"/>
  </mergeCells>
  <pageMargins left="0.7" right="0.7" top="0.75" bottom="0.7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121C5-849B-45F9-BDA9-F8B7EEBFF4A4}">
  <sheetPr>
    <pageSetUpPr fitToPage="1"/>
  </sheetPr>
  <dimension ref="A1:R75"/>
  <sheetViews>
    <sheetView workbookViewId="0"/>
  </sheetViews>
  <sheetFormatPr defaultColWidth="8.85546875" defaultRowHeight="15"/>
  <cols>
    <col min="1" max="1" width="8.85546875" style="50"/>
    <col min="2" max="2" width="17.28515625" style="50" customWidth="1"/>
    <col min="3" max="3" width="6.140625" style="50" customWidth="1"/>
    <col min="4" max="4" width="9.28515625" style="50" customWidth="1"/>
    <col min="5" max="9" width="7.28515625" style="51" bestFit="1" customWidth="1"/>
    <col min="10" max="10" width="17.28515625" style="51" customWidth="1"/>
    <col min="11" max="11" width="8.140625" style="51" customWidth="1"/>
    <col min="12" max="12" width="9" style="51" customWidth="1"/>
    <col min="13" max="14" width="7.28515625" style="51" bestFit="1" customWidth="1"/>
    <col min="15" max="15" width="12.140625" style="51" customWidth="1"/>
    <col min="16" max="16" width="7.7109375" style="51" customWidth="1"/>
    <col min="17" max="17" width="7.7109375" style="50" customWidth="1"/>
    <col min="18" max="16384" width="8.85546875" style="50"/>
  </cols>
  <sheetData>
    <row r="1" spans="1:18">
      <c r="A1" s="45"/>
      <c r="B1" s="46"/>
      <c r="C1" s="46"/>
      <c r="D1" s="46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6"/>
      <c r="R1" s="48"/>
    </row>
    <row r="2" spans="1:18">
      <c r="A2" s="49"/>
      <c r="L2" s="51" t="s">
        <v>0</v>
      </c>
      <c r="M2" s="255">
        <f>IF('Cover Sheet'!$E$2="","",'Cover Sheet'!$E$2)</f>
        <v>45140</v>
      </c>
      <c r="N2" s="255"/>
      <c r="R2" s="52"/>
    </row>
    <row r="3" spans="1:18">
      <c r="A3" s="49"/>
      <c r="R3" s="52"/>
    </row>
    <row r="4" spans="1:18">
      <c r="A4" s="49"/>
      <c r="R4" s="52"/>
    </row>
    <row r="5" spans="1:18" ht="21">
      <c r="A5" s="49"/>
      <c r="B5" s="249" t="s">
        <v>111</v>
      </c>
      <c r="C5" s="249"/>
      <c r="D5" s="249"/>
      <c r="E5" s="249"/>
      <c r="F5" s="249"/>
      <c r="G5" s="249"/>
      <c r="H5" s="249"/>
      <c r="I5" s="249"/>
      <c r="J5" s="249"/>
      <c r="K5" s="249"/>
      <c r="L5" s="249"/>
      <c r="M5" s="249"/>
      <c r="N5" s="249"/>
      <c r="O5" s="249"/>
      <c r="P5" s="249"/>
      <c r="Q5" s="249"/>
      <c r="R5" s="52"/>
    </row>
    <row r="6" spans="1:18">
      <c r="A6" s="49"/>
      <c r="B6" s="250"/>
      <c r="C6" s="250"/>
      <c r="D6" s="250"/>
      <c r="E6" s="250"/>
      <c r="F6" s="250"/>
      <c r="G6" s="250"/>
      <c r="H6" s="250"/>
      <c r="I6" s="250"/>
      <c r="J6" s="250"/>
      <c r="K6" s="250"/>
      <c r="L6" s="250"/>
      <c r="M6" s="250"/>
      <c r="N6" s="250"/>
      <c r="O6" s="250"/>
      <c r="P6" s="250"/>
      <c r="Q6" s="250"/>
      <c r="R6" s="52"/>
    </row>
    <row r="7" spans="1:18">
      <c r="A7" s="49"/>
      <c r="B7" s="50" t="s">
        <v>3</v>
      </c>
      <c r="D7" s="50" t="str">
        <f>IF('Cover Sheet'!$C$9="","",'Cover Sheet'!$C$9)</f>
        <v>International Towers</v>
      </c>
      <c r="R7" s="52"/>
    </row>
    <row r="8" spans="1:18">
      <c r="A8" s="49"/>
      <c r="R8" s="52"/>
    </row>
    <row r="9" spans="1:18">
      <c r="A9" s="49"/>
      <c r="B9" s="50" t="s">
        <v>8</v>
      </c>
      <c r="D9" s="50" t="str">
        <f>IF('Cover Sheet'!$C$16="","",'Cover Sheet'!$C$16)</f>
        <v>Sparks Microwave</v>
      </c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R9" s="52"/>
    </row>
    <row r="10" spans="1:18">
      <c r="A10" s="49"/>
      <c r="R10" s="52"/>
    </row>
    <row r="11" spans="1:18">
      <c r="A11" s="49"/>
      <c r="B11" s="50" t="s">
        <v>14</v>
      </c>
      <c r="D11" s="50" t="str">
        <f>IF('Cover Sheet'!$C$24="","",CONCATENATE(TEXT('Cover Sheet'!$C$24,"m/dd/yy")," - ",TEXT('Cover Sheet'!$E$24,"m/dd/yy")))</f>
        <v>7/10/23 - 8/01/23</v>
      </c>
      <c r="R11" s="52"/>
    </row>
    <row r="12" spans="1:18">
      <c r="A12" s="49"/>
      <c r="R12" s="52"/>
    </row>
    <row r="13" spans="1:18">
      <c r="A13" s="49"/>
      <c r="B13" s="192" t="s">
        <v>112</v>
      </c>
      <c r="C13" s="226" t="s">
        <v>113</v>
      </c>
      <c r="D13" s="227"/>
      <c r="E13" s="227"/>
      <c r="F13" s="228"/>
      <c r="G13" s="226" t="s">
        <v>114</v>
      </c>
      <c r="H13" s="227"/>
      <c r="I13" s="227"/>
      <c r="J13" s="227"/>
      <c r="K13" s="227"/>
      <c r="L13" s="228"/>
      <c r="M13" s="192" t="s">
        <v>86</v>
      </c>
      <c r="N13" s="192" t="s">
        <v>115</v>
      </c>
      <c r="O13" s="192" t="s">
        <v>116</v>
      </c>
      <c r="P13" s="226" t="s">
        <v>117</v>
      </c>
      <c r="Q13" s="228"/>
      <c r="R13" s="52"/>
    </row>
    <row r="14" spans="1:18">
      <c r="A14" s="49"/>
      <c r="B14" s="78"/>
      <c r="C14" s="239"/>
      <c r="D14" s="240"/>
      <c r="E14" s="240"/>
      <c r="F14" s="241"/>
      <c r="G14" s="239"/>
      <c r="H14" s="240"/>
      <c r="I14" s="240"/>
      <c r="J14" s="240"/>
      <c r="K14" s="240"/>
      <c r="L14" s="241"/>
      <c r="M14" s="6"/>
      <c r="N14" s="79"/>
      <c r="O14" s="80"/>
      <c r="P14" s="272">
        <f>M14*O14</f>
        <v>0</v>
      </c>
      <c r="Q14" s="273"/>
      <c r="R14" s="52"/>
    </row>
    <row r="15" spans="1:18">
      <c r="A15" s="49"/>
      <c r="B15" s="78"/>
      <c r="C15" s="239"/>
      <c r="D15" s="240"/>
      <c r="E15" s="240"/>
      <c r="F15" s="241"/>
      <c r="G15" s="239"/>
      <c r="H15" s="240"/>
      <c r="I15" s="240"/>
      <c r="J15" s="240"/>
      <c r="K15" s="240"/>
      <c r="L15" s="241"/>
      <c r="M15" s="6"/>
      <c r="N15" s="79"/>
      <c r="O15" s="80"/>
      <c r="P15" s="272">
        <f t="shared" ref="P15:P73" si="0">M15*O15</f>
        <v>0</v>
      </c>
      <c r="Q15" s="273"/>
      <c r="R15" s="52"/>
    </row>
    <row r="16" spans="1:18">
      <c r="A16" s="49"/>
      <c r="B16" s="78"/>
      <c r="C16" s="239"/>
      <c r="D16" s="240"/>
      <c r="E16" s="240"/>
      <c r="F16" s="241"/>
      <c r="G16" s="239"/>
      <c r="H16" s="240"/>
      <c r="I16" s="240"/>
      <c r="J16" s="240"/>
      <c r="K16" s="240"/>
      <c r="L16" s="241"/>
      <c r="M16" s="6"/>
      <c r="N16" s="79"/>
      <c r="O16" s="80"/>
      <c r="P16" s="272">
        <f t="shared" si="0"/>
        <v>0</v>
      </c>
      <c r="Q16" s="273"/>
      <c r="R16" s="52"/>
    </row>
    <row r="17" spans="1:18">
      <c r="A17" s="49"/>
      <c r="B17" s="78"/>
      <c r="C17" s="239"/>
      <c r="D17" s="240"/>
      <c r="E17" s="240"/>
      <c r="F17" s="241"/>
      <c r="G17" s="239"/>
      <c r="H17" s="240"/>
      <c r="I17" s="240"/>
      <c r="J17" s="240"/>
      <c r="K17" s="240"/>
      <c r="L17" s="241"/>
      <c r="M17" s="6"/>
      <c r="N17" s="79"/>
      <c r="O17" s="80"/>
      <c r="P17" s="272">
        <f t="shared" si="0"/>
        <v>0</v>
      </c>
      <c r="Q17" s="273"/>
      <c r="R17" s="52"/>
    </row>
    <row r="18" spans="1:18">
      <c r="A18" s="49"/>
      <c r="B18" s="78"/>
      <c r="C18" s="239"/>
      <c r="D18" s="240"/>
      <c r="E18" s="240"/>
      <c r="F18" s="241"/>
      <c r="G18" s="239"/>
      <c r="H18" s="240"/>
      <c r="I18" s="240"/>
      <c r="J18" s="240"/>
      <c r="K18" s="240"/>
      <c r="L18" s="241"/>
      <c r="M18" s="6"/>
      <c r="N18" s="79"/>
      <c r="O18" s="80"/>
      <c r="P18" s="272">
        <f t="shared" si="0"/>
        <v>0</v>
      </c>
      <c r="Q18" s="273"/>
      <c r="R18" s="52"/>
    </row>
    <row r="19" spans="1:18">
      <c r="A19" s="49"/>
      <c r="B19" s="78"/>
      <c r="C19" s="239"/>
      <c r="D19" s="240"/>
      <c r="E19" s="240"/>
      <c r="F19" s="241"/>
      <c r="G19" s="239"/>
      <c r="H19" s="240"/>
      <c r="I19" s="240"/>
      <c r="J19" s="240"/>
      <c r="K19" s="240"/>
      <c r="L19" s="241"/>
      <c r="M19" s="6"/>
      <c r="N19" s="79"/>
      <c r="O19" s="80"/>
      <c r="P19" s="272">
        <f t="shared" si="0"/>
        <v>0</v>
      </c>
      <c r="Q19" s="273"/>
      <c r="R19" s="52"/>
    </row>
    <row r="20" spans="1:18">
      <c r="A20" s="49"/>
      <c r="B20" s="78"/>
      <c r="C20" s="239"/>
      <c r="D20" s="240"/>
      <c r="E20" s="240"/>
      <c r="F20" s="241"/>
      <c r="G20" s="239"/>
      <c r="H20" s="240"/>
      <c r="I20" s="240"/>
      <c r="J20" s="240"/>
      <c r="K20" s="240"/>
      <c r="L20" s="241"/>
      <c r="M20" s="6"/>
      <c r="N20" s="79"/>
      <c r="O20" s="80"/>
      <c r="P20" s="272">
        <f t="shared" si="0"/>
        <v>0</v>
      </c>
      <c r="Q20" s="273"/>
      <c r="R20" s="52"/>
    </row>
    <row r="21" spans="1:18">
      <c r="A21" s="49"/>
      <c r="B21" s="78"/>
      <c r="C21" s="239"/>
      <c r="D21" s="240"/>
      <c r="E21" s="240"/>
      <c r="F21" s="241"/>
      <c r="G21" s="239"/>
      <c r="H21" s="240"/>
      <c r="I21" s="240"/>
      <c r="J21" s="240"/>
      <c r="K21" s="240"/>
      <c r="L21" s="241"/>
      <c r="M21" s="6"/>
      <c r="N21" s="79"/>
      <c r="O21" s="80"/>
      <c r="P21" s="272">
        <f t="shared" si="0"/>
        <v>0</v>
      </c>
      <c r="Q21" s="273"/>
      <c r="R21" s="52"/>
    </row>
    <row r="22" spans="1:18">
      <c r="A22" s="49"/>
      <c r="B22" s="78"/>
      <c r="C22" s="239"/>
      <c r="D22" s="240"/>
      <c r="E22" s="240"/>
      <c r="F22" s="241"/>
      <c r="G22" s="239"/>
      <c r="H22" s="240"/>
      <c r="I22" s="240"/>
      <c r="J22" s="240"/>
      <c r="K22" s="240"/>
      <c r="L22" s="241"/>
      <c r="M22" s="6"/>
      <c r="N22" s="79"/>
      <c r="O22" s="80"/>
      <c r="P22" s="272">
        <f t="shared" si="0"/>
        <v>0</v>
      </c>
      <c r="Q22" s="273"/>
      <c r="R22" s="52"/>
    </row>
    <row r="23" spans="1:18">
      <c r="A23" s="49"/>
      <c r="B23" s="78"/>
      <c r="C23" s="239"/>
      <c r="D23" s="240"/>
      <c r="E23" s="240"/>
      <c r="F23" s="241"/>
      <c r="G23" s="239"/>
      <c r="H23" s="240"/>
      <c r="I23" s="240"/>
      <c r="J23" s="240"/>
      <c r="K23" s="240"/>
      <c r="L23" s="241"/>
      <c r="M23" s="6"/>
      <c r="N23" s="79"/>
      <c r="O23" s="80"/>
      <c r="P23" s="272">
        <f t="shared" si="0"/>
        <v>0</v>
      </c>
      <c r="Q23" s="273"/>
      <c r="R23" s="52"/>
    </row>
    <row r="24" spans="1:18">
      <c r="A24" s="49"/>
      <c r="B24" s="78"/>
      <c r="C24" s="239"/>
      <c r="D24" s="240"/>
      <c r="E24" s="240"/>
      <c r="F24" s="241"/>
      <c r="G24" s="239"/>
      <c r="H24" s="240"/>
      <c r="I24" s="240"/>
      <c r="J24" s="240"/>
      <c r="K24" s="240"/>
      <c r="L24" s="241"/>
      <c r="M24" s="6"/>
      <c r="N24" s="79"/>
      <c r="O24" s="80"/>
      <c r="P24" s="272">
        <f t="shared" si="0"/>
        <v>0</v>
      </c>
      <c r="Q24" s="273"/>
      <c r="R24" s="52"/>
    </row>
    <row r="25" spans="1:18">
      <c r="A25" s="49"/>
      <c r="B25" s="78"/>
      <c r="C25" s="239"/>
      <c r="D25" s="240"/>
      <c r="E25" s="240"/>
      <c r="F25" s="241"/>
      <c r="G25" s="239"/>
      <c r="H25" s="240"/>
      <c r="I25" s="240"/>
      <c r="J25" s="240"/>
      <c r="K25" s="240"/>
      <c r="L25" s="241"/>
      <c r="M25" s="6"/>
      <c r="N25" s="79"/>
      <c r="O25" s="80"/>
      <c r="P25" s="272">
        <f t="shared" si="0"/>
        <v>0</v>
      </c>
      <c r="Q25" s="273"/>
      <c r="R25" s="52"/>
    </row>
    <row r="26" spans="1:18">
      <c r="A26" s="49"/>
      <c r="B26" s="78"/>
      <c r="C26" s="239"/>
      <c r="D26" s="240"/>
      <c r="E26" s="240"/>
      <c r="F26" s="241"/>
      <c r="G26" s="239"/>
      <c r="H26" s="240"/>
      <c r="I26" s="240"/>
      <c r="J26" s="240"/>
      <c r="K26" s="240"/>
      <c r="L26" s="241"/>
      <c r="M26" s="6"/>
      <c r="N26" s="79"/>
      <c r="O26" s="80"/>
      <c r="P26" s="272">
        <f t="shared" si="0"/>
        <v>0</v>
      </c>
      <c r="Q26" s="273"/>
      <c r="R26" s="52"/>
    </row>
    <row r="27" spans="1:18">
      <c r="A27" s="49"/>
      <c r="B27" s="78"/>
      <c r="C27" s="239"/>
      <c r="D27" s="240"/>
      <c r="E27" s="240"/>
      <c r="F27" s="241"/>
      <c r="G27" s="239"/>
      <c r="H27" s="240"/>
      <c r="I27" s="240"/>
      <c r="J27" s="240"/>
      <c r="K27" s="240"/>
      <c r="L27" s="241"/>
      <c r="M27" s="6"/>
      <c r="N27" s="79"/>
      <c r="O27" s="80"/>
      <c r="P27" s="272">
        <f t="shared" si="0"/>
        <v>0</v>
      </c>
      <c r="Q27" s="273"/>
      <c r="R27" s="52"/>
    </row>
    <row r="28" spans="1:18">
      <c r="A28" s="49"/>
      <c r="B28" s="78"/>
      <c r="C28" s="239"/>
      <c r="D28" s="240"/>
      <c r="E28" s="240"/>
      <c r="F28" s="241"/>
      <c r="G28" s="239"/>
      <c r="H28" s="240"/>
      <c r="I28" s="240"/>
      <c r="J28" s="240"/>
      <c r="K28" s="240"/>
      <c r="L28" s="241"/>
      <c r="M28" s="6"/>
      <c r="N28" s="79"/>
      <c r="O28" s="80"/>
      <c r="P28" s="272">
        <f t="shared" si="0"/>
        <v>0</v>
      </c>
      <c r="Q28" s="273"/>
      <c r="R28" s="52"/>
    </row>
    <row r="29" spans="1:18">
      <c r="A29" s="49"/>
      <c r="B29" s="78"/>
      <c r="C29" s="239"/>
      <c r="D29" s="240"/>
      <c r="E29" s="240"/>
      <c r="F29" s="241"/>
      <c r="G29" s="239"/>
      <c r="H29" s="240"/>
      <c r="I29" s="240"/>
      <c r="J29" s="240"/>
      <c r="K29" s="240"/>
      <c r="L29" s="241"/>
      <c r="M29" s="6"/>
      <c r="N29" s="79"/>
      <c r="O29" s="80"/>
      <c r="P29" s="272">
        <f t="shared" si="0"/>
        <v>0</v>
      </c>
      <c r="Q29" s="273"/>
      <c r="R29" s="52"/>
    </row>
    <row r="30" spans="1:18">
      <c r="A30" s="49"/>
      <c r="B30" s="78"/>
      <c r="C30" s="239"/>
      <c r="D30" s="240"/>
      <c r="E30" s="240"/>
      <c r="F30" s="241"/>
      <c r="G30" s="239"/>
      <c r="H30" s="240"/>
      <c r="I30" s="240"/>
      <c r="J30" s="240"/>
      <c r="K30" s="240"/>
      <c r="L30" s="241"/>
      <c r="M30" s="6"/>
      <c r="N30" s="79"/>
      <c r="O30" s="80"/>
      <c r="P30" s="272">
        <f t="shared" si="0"/>
        <v>0</v>
      </c>
      <c r="Q30" s="273"/>
      <c r="R30" s="52"/>
    </row>
    <row r="31" spans="1:18">
      <c r="A31" s="49"/>
      <c r="B31" s="78"/>
      <c r="C31" s="239"/>
      <c r="D31" s="240"/>
      <c r="E31" s="240"/>
      <c r="F31" s="241"/>
      <c r="G31" s="239"/>
      <c r="H31" s="240"/>
      <c r="I31" s="240"/>
      <c r="J31" s="240"/>
      <c r="K31" s="240"/>
      <c r="L31" s="241"/>
      <c r="M31" s="6"/>
      <c r="N31" s="79"/>
      <c r="O31" s="80"/>
      <c r="P31" s="272">
        <f t="shared" si="0"/>
        <v>0</v>
      </c>
      <c r="Q31" s="273"/>
      <c r="R31" s="52"/>
    </row>
    <row r="32" spans="1:18">
      <c r="A32" s="49"/>
      <c r="B32" s="78"/>
      <c r="C32" s="239"/>
      <c r="D32" s="240"/>
      <c r="E32" s="240"/>
      <c r="F32" s="241"/>
      <c r="G32" s="239"/>
      <c r="H32" s="240"/>
      <c r="I32" s="240"/>
      <c r="J32" s="240"/>
      <c r="K32" s="240"/>
      <c r="L32" s="241"/>
      <c r="M32" s="6"/>
      <c r="N32" s="79"/>
      <c r="O32" s="80"/>
      <c r="P32" s="272">
        <f t="shared" si="0"/>
        <v>0</v>
      </c>
      <c r="Q32" s="273"/>
      <c r="R32" s="52"/>
    </row>
    <row r="33" spans="1:18">
      <c r="A33" s="49"/>
      <c r="B33" s="78"/>
      <c r="C33" s="239"/>
      <c r="D33" s="240"/>
      <c r="E33" s="240"/>
      <c r="F33" s="241"/>
      <c r="G33" s="239"/>
      <c r="H33" s="240"/>
      <c r="I33" s="240"/>
      <c r="J33" s="240"/>
      <c r="K33" s="240"/>
      <c r="L33" s="241"/>
      <c r="M33" s="6"/>
      <c r="N33" s="79"/>
      <c r="O33" s="80"/>
      <c r="P33" s="272">
        <f t="shared" si="0"/>
        <v>0</v>
      </c>
      <c r="Q33" s="273"/>
      <c r="R33" s="52"/>
    </row>
    <row r="34" spans="1:18">
      <c r="A34" s="49"/>
      <c r="B34" s="78"/>
      <c r="C34" s="239"/>
      <c r="D34" s="240"/>
      <c r="E34" s="240"/>
      <c r="F34" s="241"/>
      <c r="G34" s="239"/>
      <c r="H34" s="240"/>
      <c r="I34" s="240"/>
      <c r="J34" s="240"/>
      <c r="K34" s="240"/>
      <c r="L34" s="241"/>
      <c r="M34" s="6"/>
      <c r="N34" s="79"/>
      <c r="O34" s="80"/>
      <c r="P34" s="272">
        <f t="shared" si="0"/>
        <v>0</v>
      </c>
      <c r="Q34" s="273"/>
      <c r="R34" s="52"/>
    </row>
    <row r="35" spans="1:18">
      <c r="A35" s="49"/>
      <c r="B35" s="78"/>
      <c r="C35" s="239"/>
      <c r="D35" s="240"/>
      <c r="E35" s="240"/>
      <c r="F35" s="241"/>
      <c r="G35" s="239"/>
      <c r="H35" s="240"/>
      <c r="I35" s="240"/>
      <c r="J35" s="240"/>
      <c r="K35" s="240"/>
      <c r="L35" s="241"/>
      <c r="M35" s="6"/>
      <c r="N35" s="79"/>
      <c r="O35" s="80"/>
      <c r="P35" s="272">
        <f t="shared" si="0"/>
        <v>0</v>
      </c>
      <c r="Q35" s="273"/>
      <c r="R35" s="52"/>
    </row>
    <row r="36" spans="1:18">
      <c r="A36" s="49"/>
      <c r="B36" s="78"/>
      <c r="C36" s="239"/>
      <c r="D36" s="240"/>
      <c r="E36" s="240"/>
      <c r="F36" s="241"/>
      <c r="G36" s="239"/>
      <c r="H36" s="240"/>
      <c r="I36" s="240"/>
      <c r="J36" s="240"/>
      <c r="K36" s="240"/>
      <c r="L36" s="241"/>
      <c r="M36" s="6"/>
      <c r="N36" s="79"/>
      <c r="O36" s="80"/>
      <c r="P36" s="272">
        <f t="shared" si="0"/>
        <v>0</v>
      </c>
      <c r="Q36" s="273"/>
      <c r="R36" s="52"/>
    </row>
    <row r="37" spans="1:18">
      <c r="A37" s="49"/>
      <c r="B37" s="78"/>
      <c r="C37" s="239"/>
      <c r="D37" s="240"/>
      <c r="E37" s="240"/>
      <c r="F37" s="241"/>
      <c r="G37" s="239"/>
      <c r="H37" s="240"/>
      <c r="I37" s="240"/>
      <c r="J37" s="240"/>
      <c r="K37" s="240"/>
      <c r="L37" s="241"/>
      <c r="M37" s="6"/>
      <c r="N37" s="79"/>
      <c r="O37" s="80"/>
      <c r="P37" s="272">
        <f t="shared" si="0"/>
        <v>0</v>
      </c>
      <c r="Q37" s="273"/>
      <c r="R37" s="52"/>
    </row>
    <row r="38" spans="1:18">
      <c r="A38" s="49"/>
      <c r="B38" s="78"/>
      <c r="C38" s="239"/>
      <c r="D38" s="240"/>
      <c r="E38" s="240"/>
      <c r="F38" s="241"/>
      <c r="G38" s="239"/>
      <c r="H38" s="240"/>
      <c r="I38" s="240"/>
      <c r="J38" s="240"/>
      <c r="K38" s="240"/>
      <c r="L38" s="241"/>
      <c r="M38" s="6"/>
      <c r="N38" s="79"/>
      <c r="O38" s="80"/>
      <c r="P38" s="272">
        <f t="shared" si="0"/>
        <v>0</v>
      </c>
      <c r="Q38" s="273"/>
      <c r="R38" s="52"/>
    </row>
    <row r="39" spans="1:18">
      <c r="A39" s="49"/>
      <c r="B39" s="78"/>
      <c r="C39" s="239"/>
      <c r="D39" s="240"/>
      <c r="E39" s="240"/>
      <c r="F39" s="241"/>
      <c r="G39" s="239"/>
      <c r="H39" s="240"/>
      <c r="I39" s="240"/>
      <c r="J39" s="240"/>
      <c r="K39" s="240"/>
      <c r="L39" s="241"/>
      <c r="M39" s="6"/>
      <c r="N39" s="79"/>
      <c r="O39" s="80"/>
      <c r="P39" s="272">
        <f t="shared" si="0"/>
        <v>0</v>
      </c>
      <c r="Q39" s="273"/>
      <c r="R39" s="52"/>
    </row>
    <row r="40" spans="1:18">
      <c r="A40" s="49"/>
      <c r="B40" s="78"/>
      <c r="C40" s="239"/>
      <c r="D40" s="240"/>
      <c r="E40" s="240"/>
      <c r="F40" s="241"/>
      <c r="G40" s="239"/>
      <c r="H40" s="240"/>
      <c r="I40" s="240"/>
      <c r="J40" s="240"/>
      <c r="K40" s="240"/>
      <c r="L40" s="241"/>
      <c r="M40" s="6"/>
      <c r="N40" s="79"/>
      <c r="O40" s="80"/>
      <c r="P40" s="272">
        <f t="shared" si="0"/>
        <v>0</v>
      </c>
      <c r="Q40" s="273"/>
      <c r="R40" s="52"/>
    </row>
    <row r="41" spans="1:18">
      <c r="A41" s="49"/>
      <c r="B41" s="78"/>
      <c r="C41" s="239"/>
      <c r="D41" s="240"/>
      <c r="E41" s="240"/>
      <c r="F41" s="241"/>
      <c r="G41" s="239"/>
      <c r="H41" s="240"/>
      <c r="I41" s="240"/>
      <c r="J41" s="240"/>
      <c r="K41" s="240"/>
      <c r="L41" s="241"/>
      <c r="M41" s="6"/>
      <c r="N41" s="79"/>
      <c r="O41" s="80"/>
      <c r="P41" s="272">
        <f t="shared" si="0"/>
        <v>0</v>
      </c>
      <c r="Q41" s="273"/>
      <c r="R41" s="52"/>
    </row>
    <row r="42" spans="1:18">
      <c r="A42" s="49"/>
      <c r="B42" s="78"/>
      <c r="C42" s="239"/>
      <c r="D42" s="240"/>
      <c r="E42" s="240"/>
      <c r="F42" s="241"/>
      <c r="G42" s="239"/>
      <c r="H42" s="240"/>
      <c r="I42" s="240"/>
      <c r="J42" s="240"/>
      <c r="K42" s="240"/>
      <c r="L42" s="241"/>
      <c r="M42" s="6"/>
      <c r="N42" s="79"/>
      <c r="O42" s="80"/>
      <c r="P42" s="272">
        <f t="shared" si="0"/>
        <v>0</v>
      </c>
      <c r="Q42" s="273"/>
      <c r="R42" s="52"/>
    </row>
    <row r="43" spans="1:18">
      <c r="A43" s="49"/>
      <c r="B43" s="78"/>
      <c r="C43" s="239"/>
      <c r="D43" s="240"/>
      <c r="E43" s="240"/>
      <c r="F43" s="241"/>
      <c r="G43" s="239"/>
      <c r="H43" s="240"/>
      <c r="I43" s="240"/>
      <c r="J43" s="240"/>
      <c r="K43" s="240"/>
      <c r="L43" s="241"/>
      <c r="M43" s="6"/>
      <c r="N43" s="79"/>
      <c r="O43" s="80"/>
      <c r="P43" s="272">
        <f t="shared" si="0"/>
        <v>0</v>
      </c>
      <c r="Q43" s="273"/>
      <c r="R43" s="52"/>
    </row>
    <row r="44" spans="1:18">
      <c r="A44" s="49"/>
      <c r="B44" s="78"/>
      <c r="C44" s="239"/>
      <c r="D44" s="240"/>
      <c r="E44" s="240"/>
      <c r="F44" s="241"/>
      <c r="G44" s="239"/>
      <c r="H44" s="240"/>
      <c r="I44" s="240"/>
      <c r="J44" s="240"/>
      <c r="K44" s="240"/>
      <c r="L44" s="241"/>
      <c r="M44" s="6"/>
      <c r="N44" s="79"/>
      <c r="O44" s="80"/>
      <c r="P44" s="272">
        <f t="shared" si="0"/>
        <v>0</v>
      </c>
      <c r="Q44" s="273"/>
      <c r="R44" s="52"/>
    </row>
    <row r="45" spans="1:18">
      <c r="A45" s="49"/>
      <c r="B45" s="78"/>
      <c r="C45" s="239"/>
      <c r="D45" s="240"/>
      <c r="E45" s="240"/>
      <c r="F45" s="241"/>
      <c r="G45" s="239"/>
      <c r="H45" s="240"/>
      <c r="I45" s="240"/>
      <c r="J45" s="240"/>
      <c r="K45" s="240"/>
      <c r="L45" s="241"/>
      <c r="M45" s="6"/>
      <c r="N45" s="79"/>
      <c r="O45" s="80"/>
      <c r="P45" s="272">
        <f t="shared" si="0"/>
        <v>0</v>
      </c>
      <c r="Q45" s="273"/>
      <c r="R45" s="52"/>
    </row>
    <row r="46" spans="1:18">
      <c r="A46" s="49"/>
      <c r="B46" s="78"/>
      <c r="C46" s="239"/>
      <c r="D46" s="240"/>
      <c r="E46" s="240"/>
      <c r="F46" s="241"/>
      <c r="G46" s="239"/>
      <c r="H46" s="240"/>
      <c r="I46" s="240"/>
      <c r="J46" s="240"/>
      <c r="K46" s="240"/>
      <c r="L46" s="241"/>
      <c r="M46" s="6"/>
      <c r="N46" s="79"/>
      <c r="O46" s="80"/>
      <c r="P46" s="272">
        <f t="shared" si="0"/>
        <v>0</v>
      </c>
      <c r="Q46" s="273"/>
      <c r="R46" s="52"/>
    </row>
    <row r="47" spans="1:18">
      <c r="A47" s="49"/>
      <c r="B47" s="78"/>
      <c r="C47" s="239"/>
      <c r="D47" s="240"/>
      <c r="E47" s="240"/>
      <c r="F47" s="241"/>
      <c r="G47" s="239"/>
      <c r="H47" s="240"/>
      <c r="I47" s="240"/>
      <c r="J47" s="240"/>
      <c r="K47" s="240"/>
      <c r="L47" s="241"/>
      <c r="M47" s="6"/>
      <c r="N47" s="79"/>
      <c r="O47" s="80"/>
      <c r="P47" s="272">
        <f t="shared" si="0"/>
        <v>0</v>
      </c>
      <c r="Q47" s="273"/>
      <c r="R47" s="52"/>
    </row>
    <row r="48" spans="1:18">
      <c r="A48" s="49"/>
      <c r="B48" s="78"/>
      <c r="C48" s="239"/>
      <c r="D48" s="240"/>
      <c r="E48" s="240"/>
      <c r="F48" s="241"/>
      <c r="G48" s="239"/>
      <c r="H48" s="240"/>
      <c r="I48" s="240"/>
      <c r="J48" s="240"/>
      <c r="K48" s="240"/>
      <c r="L48" s="241"/>
      <c r="M48" s="6"/>
      <c r="N48" s="79"/>
      <c r="O48" s="80"/>
      <c r="P48" s="272">
        <f t="shared" si="0"/>
        <v>0</v>
      </c>
      <c r="Q48" s="273"/>
      <c r="R48" s="52"/>
    </row>
    <row r="49" spans="1:18">
      <c r="A49" s="49"/>
      <c r="B49" s="78"/>
      <c r="C49" s="239"/>
      <c r="D49" s="240"/>
      <c r="E49" s="240"/>
      <c r="F49" s="241"/>
      <c r="G49" s="239"/>
      <c r="H49" s="240"/>
      <c r="I49" s="240"/>
      <c r="J49" s="240"/>
      <c r="K49" s="240"/>
      <c r="L49" s="241"/>
      <c r="M49" s="6"/>
      <c r="N49" s="79"/>
      <c r="O49" s="80"/>
      <c r="P49" s="272">
        <f t="shared" si="0"/>
        <v>0</v>
      </c>
      <c r="Q49" s="273"/>
      <c r="R49" s="52"/>
    </row>
    <row r="50" spans="1:18">
      <c r="A50" s="49"/>
      <c r="B50" s="78"/>
      <c r="C50" s="239"/>
      <c r="D50" s="240"/>
      <c r="E50" s="240"/>
      <c r="F50" s="241"/>
      <c r="G50" s="239"/>
      <c r="H50" s="240"/>
      <c r="I50" s="240"/>
      <c r="J50" s="240"/>
      <c r="K50" s="240"/>
      <c r="L50" s="241"/>
      <c r="M50" s="6"/>
      <c r="N50" s="79"/>
      <c r="O50" s="80"/>
      <c r="P50" s="272">
        <f t="shared" si="0"/>
        <v>0</v>
      </c>
      <c r="Q50" s="273"/>
      <c r="R50" s="52"/>
    </row>
    <row r="51" spans="1:18">
      <c r="A51" s="49"/>
      <c r="B51" s="78"/>
      <c r="C51" s="239"/>
      <c r="D51" s="240"/>
      <c r="E51" s="240"/>
      <c r="F51" s="241"/>
      <c r="G51" s="239"/>
      <c r="H51" s="240"/>
      <c r="I51" s="240"/>
      <c r="J51" s="240"/>
      <c r="K51" s="240"/>
      <c r="L51" s="241"/>
      <c r="M51" s="6"/>
      <c r="N51" s="79"/>
      <c r="O51" s="80"/>
      <c r="P51" s="272">
        <f t="shared" si="0"/>
        <v>0</v>
      </c>
      <c r="Q51" s="273"/>
      <c r="R51" s="52"/>
    </row>
    <row r="52" spans="1:18">
      <c r="A52" s="49"/>
      <c r="B52" s="78"/>
      <c r="C52" s="239"/>
      <c r="D52" s="240"/>
      <c r="E52" s="240"/>
      <c r="F52" s="241"/>
      <c r="G52" s="239"/>
      <c r="H52" s="240"/>
      <c r="I52" s="240"/>
      <c r="J52" s="240"/>
      <c r="K52" s="240"/>
      <c r="L52" s="241"/>
      <c r="M52" s="6"/>
      <c r="N52" s="79"/>
      <c r="O52" s="80"/>
      <c r="P52" s="272">
        <f t="shared" si="0"/>
        <v>0</v>
      </c>
      <c r="Q52" s="273"/>
      <c r="R52" s="52"/>
    </row>
    <row r="53" spans="1:18">
      <c r="A53" s="49"/>
      <c r="B53" s="78"/>
      <c r="C53" s="239"/>
      <c r="D53" s="240"/>
      <c r="E53" s="240"/>
      <c r="F53" s="241"/>
      <c r="G53" s="239"/>
      <c r="H53" s="240"/>
      <c r="I53" s="240"/>
      <c r="J53" s="240"/>
      <c r="K53" s="240"/>
      <c r="L53" s="241"/>
      <c r="M53" s="6"/>
      <c r="N53" s="79"/>
      <c r="O53" s="80"/>
      <c r="P53" s="272">
        <f t="shared" si="0"/>
        <v>0</v>
      </c>
      <c r="Q53" s="273"/>
      <c r="R53" s="52"/>
    </row>
    <row r="54" spans="1:18">
      <c r="A54" s="49"/>
      <c r="B54" s="78"/>
      <c r="C54" s="239"/>
      <c r="D54" s="240"/>
      <c r="E54" s="240"/>
      <c r="F54" s="241"/>
      <c r="G54" s="239"/>
      <c r="H54" s="240"/>
      <c r="I54" s="240"/>
      <c r="J54" s="240"/>
      <c r="K54" s="240"/>
      <c r="L54" s="241"/>
      <c r="M54" s="6"/>
      <c r="N54" s="79"/>
      <c r="O54" s="80"/>
      <c r="P54" s="272">
        <f t="shared" si="0"/>
        <v>0</v>
      </c>
      <c r="Q54" s="273"/>
      <c r="R54" s="52"/>
    </row>
    <row r="55" spans="1:18">
      <c r="A55" s="49"/>
      <c r="B55" s="78"/>
      <c r="C55" s="239"/>
      <c r="D55" s="240"/>
      <c r="E55" s="240"/>
      <c r="F55" s="241"/>
      <c r="G55" s="239"/>
      <c r="H55" s="240"/>
      <c r="I55" s="240"/>
      <c r="J55" s="240"/>
      <c r="K55" s="240"/>
      <c r="L55" s="241"/>
      <c r="M55" s="6"/>
      <c r="N55" s="79"/>
      <c r="O55" s="80"/>
      <c r="P55" s="272">
        <f t="shared" si="0"/>
        <v>0</v>
      </c>
      <c r="Q55" s="273"/>
      <c r="R55" s="52"/>
    </row>
    <row r="56" spans="1:18">
      <c r="A56" s="49"/>
      <c r="B56" s="78"/>
      <c r="C56" s="239"/>
      <c r="D56" s="240"/>
      <c r="E56" s="240"/>
      <c r="F56" s="241"/>
      <c r="G56" s="239"/>
      <c r="H56" s="240"/>
      <c r="I56" s="240"/>
      <c r="J56" s="240"/>
      <c r="K56" s="240"/>
      <c r="L56" s="241"/>
      <c r="M56" s="6"/>
      <c r="N56" s="79"/>
      <c r="O56" s="80"/>
      <c r="P56" s="272">
        <f t="shared" si="0"/>
        <v>0</v>
      </c>
      <c r="Q56" s="273"/>
      <c r="R56" s="52"/>
    </row>
    <row r="57" spans="1:18">
      <c r="A57" s="49"/>
      <c r="B57" s="78"/>
      <c r="C57" s="239"/>
      <c r="D57" s="240"/>
      <c r="E57" s="240"/>
      <c r="F57" s="241"/>
      <c r="G57" s="239"/>
      <c r="H57" s="240"/>
      <c r="I57" s="240"/>
      <c r="J57" s="240"/>
      <c r="K57" s="240"/>
      <c r="L57" s="241"/>
      <c r="M57" s="6"/>
      <c r="N57" s="79"/>
      <c r="O57" s="80"/>
      <c r="P57" s="272">
        <f t="shared" si="0"/>
        <v>0</v>
      </c>
      <c r="Q57" s="273"/>
      <c r="R57" s="52"/>
    </row>
    <row r="58" spans="1:18">
      <c r="A58" s="49"/>
      <c r="B58" s="78"/>
      <c r="C58" s="239"/>
      <c r="D58" s="240"/>
      <c r="E58" s="240"/>
      <c r="F58" s="241"/>
      <c r="G58" s="239"/>
      <c r="H58" s="240"/>
      <c r="I58" s="240"/>
      <c r="J58" s="240"/>
      <c r="K58" s="240"/>
      <c r="L58" s="241"/>
      <c r="M58" s="6"/>
      <c r="N58" s="79"/>
      <c r="O58" s="80"/>
      <c r="P58" s="272">
        <f t="shared" si="0"/>
        <v>0</v>
      </c>
      <c r="Q58" s="273"/>
      <c r="R58" s="52"/>
    </row>
    <row r="59" spans="1:18">
      <c r="A59" s="49"/>
      <c r="B59" s="78"/>
      <c r="C59" s="239"/>
      <c r="D59" s="240"/>
      <c r="E59" s="240"/>
      <c r="F59" s="241"/>
      <c r="G59" s="239"/>
      <c r="H59" s="240"/>
      <c r="I59" s="240"/>
      <c r="J59" s="240"/>
      <c r="K59" s="240"/>
      <c r="L59" s="241"/>
      <c r="M59" s="6"/>
      <c r="N59" s="79"/>
      <c r="O59" s="80"/>
      <c r="P59" s="272">
        <f t="shared" si="0"/>
        <v>0</v>
      </c>
      <c r="Q59" s="273"/>
      <c r="R59" s="52"/>
    </row>
    <row r="60" spans="1:18">
      <c r="A60" s="49"/>
      <c r="B60" s="78"/>
      <c r="C60" s="239"/>
      <c r="D60" s="240"/>
      <c r="E60" s="240"/>
      <c r="F60" s="241"/>
      <c r="G60" s="239"/>
      <c r="H60" s="240"/>
      <c r="I60" s="240"/>
      <c r="J60" s="240"/>
      <c r="K60" s="240"/>
      <c r="L60" s="241"/>
      <c r="M60" s="6"/>
      <c r="N60" s="79"/>
      <c r="O60" s="80"/>
      <c r="P60" s="272">
        <f t="shared" si="0"/>
        <v>0</v>
      </c>
      <c r="Q60" s="273"/>
      <c r="R60" s="52"/>
    </row>
    <row r="61" spans="1:18">
      <c r="A61" s="49"/>
      <c r="B61" s="78"/>
      <c r="C61" s="239"/>
      <c r="D61" s="240"/>
      <c r="E61" s="240"/>
      <c r="F61" s="241"/>
      <c r="G61" s="239"/>
      <c r="H61" s="240"/>
      <c r="I61" s="240"/>
      <c r="J61" s="240"/>
      <c r="K61" s="240"/>
      <c r="L61" s="241"/>
      <c r="M61" s="6"/>
      <c r="N61" s="79"/>
      <c r="O61" s="80"/>
      <c r="P61" s="272">
        <f t="shared" si="0"/>
        <v>0</v>
      </c>
      <c r="Q61" s="273"/>
      <c r="R61" s="52"/>
    </row>
    <row r="62" spans="1:18">
      <c r="A62" s="49"/>
      <c r="B62" s="78"/>
      <c r="C62" s="239"/>
      <c r="D62" s="240"/>
      <c r="E62" s="240"/>
      <c r="F62" s="241"/>
      <c r="G62" s="239"/>
      <c r="H62" s="240"/>
      <c r="I62" s="240"/>
      <c r="J62" s="240"/>
      <c r="K62" s="240"/>
      <c r="L62" s="241"/>
      <c r="M62" s="6"/>
      <c r="N62" s="79"/>
      <c r="O62" s="80"/>
      <c r="P62" s="272">
        <f t="shared" si="0"/>
        <v>0</v>
      </c>
      <c r="Q62" s="273"/>
      <c r="R62" s="52"/>
    </row>
    <row r="63" spans="1:18">
      <c r="A63" s="49"/>
      <c r="B63" s="78"/>
      <c r="C63" s="239"/>
      <c r="D63" s="240"/>
      <c r="E63" s="240"/>
      <c r="F63" s="241"/>
      <c r="G63" s="239"/>
      <c r="H63" s="240"/>
      <c r="I63" s="240"/>
      <c r="J63" s="240"/>
      <c r="K63" s="240"/>
      <c r="L63" s="241"/>
      <c r="M63" s="6"/>
      <c r="N63" s="79"/>
      <c r="O63" s="80"/>
      <c r="P63" s="272">
        <f t="shared" si="0"/>
        <v>0</v>
      </c>
      <c r="Q63" s="273"/>
      <c r="R63" s="52"/>
    </row>
    <row r="64" spans="1:18">
      <c r="A64" s="49"/>
      <c r="B64" s="78"/>
      <c r="C64" s="239"/>
      <c r="D64" s="240"/>
      <c r="E64" s="240"/>
      <c r="F64" s="241"/>
      <c r="G64" s="239"/>
      <c r="H64" s="240"/>
      <c r="I64" s="240"/>
      <c r="J64" s="240"/>
      <c r="K64" s="240"/>
      <c r="L64" s="241"/>
      <c r="M64" s="6"/>
      <c r="N64" s="79"/>
      <c r="O64" s="80"/>
      <c r="P64" s="272">
        <f t="shared" si="0"/>
        <v>0</v>
      </c>
      <c r="Q64" s="273"/>
      <c r="R64" s="52"/>
    </row>
    <row r="65" spans="1:18">
      <c r="A65" s="49"/>
      <c r="B65" s="78"/>
      <c r="C65" s="239"/>
      <c r="D65" s="240"/>
      <c r="E65" s="240"/>
      <c r="F65" s="241"/>
      <c r="G65" s="239"/>
      <c r="H65" s="240"/>
      <c r="I65" s="240"/>
      <c r="J65" s="240"/>
      <c r="K65" s="240"/>
      <c r="L65" s="241"/>
      <c r="M65" s="6"/>
      <c r="N65" s="79"/>
      <c r="O65" s="80"/>
      <c r="P65" s="272">
        <f t="shared" si="0"/>
        <v>0</v>
      </c>
      <c r="Q65" s="273"/>
      <c r="R65" s="52"/>
    </row>
    <row r="66" spans="1:18">
      <c r="A66" s="49"/>
      <c r="B66" s="78"/>
      <c r="C66" s="239"/>
      <c r="D66" s="240"/>
      <c r="E66" s="240"/>
      <c r="F66" s="241"/>
      <c r="G66" s="239"/>
      <c r="H66" s="240"/>
      <c r="I66" s="240"/>
      <c r="J66" s="240"/>
      <c r="K66" s="240"/>
      <c r="L66" s="241"/>
      <c r="M66" s="6"/>
      <c r="N66" s="79"/>
      <c r="O66" s="80"/>
      <c r="P66" s="272">
        <f t="shared" si="0"/>
        <v>0</v>
      </c>
      <c r="Q66" s="273"/>
      <c r="R66" s="52"/>
    </row>
    <row r="67" spans="1:18">
      <c r="A67" s="49"/>
      <c r="B67" s="78"/>
      <c r="C67" s="239"/>
      <c r="D67" s="240"/>
      <c r="E67" s="240"/>
      <c r="F67" s="241"/>
      <c r="G67" s="239"/>
      <c r="H67" s="240"/>
      <c r="I67" s="240"/>
      <c r="J67" s="240"/>
      <c r="K67" s="240"/>
      <c r="L67" s="241"/>
      <c r="M67" s="6"/>
      <c r="N67" s="79"/>
      <c r="O67" s="80"/>
      <c r="P67" s="272">
        <f t="shared" si="0"/>
        <v>0</v>
      </c>
      <c r="Q67" s="273"/>
      <c r="R67" s="52"/>
    </row>
    <row r="68" spans="1:18">
      <c r="A68" s="49"/>
      <c r="B68" s="78"/>
      <c r="C68" s="239"/>
      <c r="D68" s="240"/>
      <c r="E68" s="240"/>
      <c r="F68" s="241"/>
      <c r="G68" s="239"/>
      <c r="H68" s="240"/>
      <c r="I68" s="240"/>
      <c r="J68" s="240"/>
      <c r="K68" s="240"/>
      <c r="L68" s="241"/>
      <c r="M68" s="6"/>
      <c r="N68" s="79"/>
      <c r="O68" s="80"/>
      <c r="P68" s="272">
        <f t="shared" si="0"/>
        <v>0</v>
      </c>
      <c r="Q68" s="273"/>
      <c r="R68" s="52"/>
    </row>
    <row r="69" spans="1:18">
      <c r="A69" s="49"/>
      <c r="B69" s="78"/>
      <c r="C69" s="239"/>
      <c r="D69" s="240"/>
      <c r="E69" s="240"/>
      <c r="F69" s="241"/>
      <c r="G69" s="239"/>
      <c r="H69" s="240"/>
      <c r="I69" s="240"/>
      <c r="J69" s="240"/>
      <c r="K69" s="240"/>
      <c r="L69" s="241"/>
      <c r="M69" s="6"/>
      <c r="N69" s="79"/>
      <c r="O69" s="80"/>
      <c r="P69" s="272">
        <f t="shared" si="0"/>
        <v>0</v>
      </c>
      <c r="Q69" s="273"/>
      <c r="R69" s="52"/>
    </row>
    <row r="70" spans="1:18">
      <c r="A70" s="49"/>
      <c r="B70" s="78"/>
      <c r="C70" s="239"/>
      <c r="D70" s="240"/>
      <c r="E70" s="240"/>
      <c r="F70" s="241"/>
      <c r="G70" s="239"/>
      <c r="H70" s="240"/>
      <c r="I70" s="240"/>
      <c r="J70" s="240"/>
      <c r="K70" s="240"/>
      <c r="L70" s="241"/>
      <c r="M70" s="6"/>
      <c r="N70" s="79"/>
      <c r="O70" s="80"/>
      <c r="P70" s="272">
        <f t="shared" si="0"/>
        <v>0</v>
      </c>
      <c r="Q70" s="273"/>
      <c r="R70" s="52"/>
    </row>
    <row r="71" spans="1:18">
      <c r="A71" s="49"/>
      <c r="B71" s="78"/>
      <c r="C71" s="239"/>
      <c r="D71" s="240"/>
      <c r="E71" s="240"/>
      <c r="F71" s="241"/>
      <c r="G71" s="239"/>
      <c r="H71" s="240"/>
      <c r="I71" s="240"/>
      <c r="J71" s="240"/>
      <c r="K71" s="240"/>
      <c r="L71" s="241"/>
      <c r="M71" s="6"/>
      <c r="N71" s="79"/>
      <c r="O71" s="80"/>
      <c r="P71" s="272">
        <f t="shared" si="0"/>
        <v>0</v>
      </c>
      <c r="Q71" s="273"/>
      <c r="R71" s="52"/>
    </row>
    <row r="72" spans="1:18">
      <c r="A72" s="49"/>
      <c r="B72" s="78"/>
      <c r="C72" s="239"/>
      <c r="D72" s="240"/>
      <c r="E72" s="240"/>
      <c r="F72" s="241"/>
      <c r="G72" s="239"/>
      <c r="H72" s="240"/>
      <c r="I72" s="240"/>
      <c r="J72" s="240"/>
      <c r="K72" s="240"/>
      <c r="L72" s="241"/>
      <c r="M72" s="6"/>
      <c r="N72" s="79"/>
      <c r="O72" s="80"/>
      <c r="P72" s="272">
        <f t="shared" si="0"/>
        <v>0</v>
      </c>
      <c r="Q72" s="273"/>
      <c r="R72" s="52"/>
    </row>
    <row r="73" spans="1:18" ht="15.75" thickBot="1">
      <c r="A73" s="49"/>
      <c r="B73" s="78"/>
      <c r="C73" s="239"/>
      <c r="D73" s="240"/>
      <c r="E73" s="240"/>
      <c r="F73" s="241"/>
      <c r="G73" s="239"/>
      <c r="H73" s="240"/>
      <c r="I73" s="240"/>
      <c r="J73" s="240"/>
      <c r="K73" s="240"/>
      <c r="L73" s="241"/>
      <c r="M73" s="6"/>
      <c r="N73" s="79"/>
      <c r="O73" s="80"/>
      <c r="P73" s="272">
        <f t="shared" si="0"/>
        <v>0</v>
      </c>
      <c r="Q73" s="273"/>
      <c r="R73" s="52"/>
    </row>
    <row r="74" spans="1:18" ht="15.75" thickBot="1">
      <c r="A74" s="49"/>
      <c r="B74" s="54"/>
      <c r="C74" s="54"/>
      <c r="D74" s="55"/>
      <c r="E74" s="55"/>
      <c r="F74" s="55"/>
      <c r="G74" s="55"/>
      <c r="H74" s="55"/>
      <c r="I74" s="55"/>
      <c r="J74" s="55"/>
      <c r="K74" s="55"/>
      <c r="L74" s="56"/>
      <c r="M74" s="56"/>
      <c r="N74" s="56"/>
      <c r="O74" s="67" t="s">
        <v>66</v>
      </c>
      <c r="P74" s="264">
        <f>SUM(P14:Q73)</f>
        <v>0</v>
      </c>
      <c r="Q74" s="265"/>
      <c r="R74" s="52"/>
    </row>
    <row r="75" spans="1:18" ht="15.75" thickBot="1">
      <c r="A75" s="57"/>
      <c r="B75" s="58"/>
      <c r="C75" s="58"/>
      <c r="D75" s="59"/>
      <c r="E75" s="59"/>
      <c r="F75" s="59"/>
      <c r="G75" s="59"/>
      <c r="H75" s="59"/>
      <c r="I75" s="59"/>
      <c r="J75" s="59"/>
      <c r="K75" s="59"/>
      <c r="L75" s="60"/>
      <c r="M75" s="60"/>
      <c r="N75" s="60"/>
      <c r="O75" s="60"/>
      <c r="P75" s="60"/>
      <c r="Q75" s="61"/>
      <c r="R75" s="62"/>
    </row>
  </sheetData>
  <sheetProtection algorithmName="SHA-512" hashValue="0DZLYmjpFdGUxcuisPgZ6jKC3/QyzgALlTzkP9vFohNOya681+seaaql1owkAax1azTeYeb+r2c2oUFDHv+mBQ==" saltValue="xpOfZ2YV00ZOHQUqRua9Dg==" spinCount="100000" sheet="1" objects="1" scenarios="1" formatColumns="0" formatRows="0"/>
  <mergeCells count="187">
    <mergeCell ref="G73:L73"/>
    <mergeCell ref="G67:L67"/>
    <mergeCell ref="G68:L68"/>
    <mergeCell ref="G69:L69"/>
    <mergeCell ref="G70:L70"/>
    <mergeCell ref="G71:L71"/>
    <mergeCell ref="G72:L72"/>
    <mergeCell ref="G61:L61"/>
    <mergeCell ref="G62:L62"/>
    <mergeCell ref="G63:L63"/>
    <mergeCell ref="G64:L64"/>
    <mergeCell ref="G65:L65"/>
    <mergeCell ref="G66:L66"/>
    <mergeCell ref="P74:Q74"/>
    <mergeCell ref="C13:F13"/>
    <mergeCell ref="G13:L13"/>
    <mergeCell ref="P13:Q13"/>
    <mergeCell ref="C14:F14"/>
    <mergeCell ref="C15:F15"/>
    <mergeCell ref="C16:F16"/>
    <mergeCell ref="C17:F17"/>
    <mergeCell ref="C18:F18"/>
    <mergeCell ref="P72:Q72"/>
    <mergeCell ref="P73:Q73"/>
    <mergeCell ref="C72:F72"/>
    <mergeCell ref="C73:F73"/>
    <mergeCell ref="P70:Q70"/>
    <mergeCell ref="P71:Q71"/>
    <mergeCell ref="C70:F70"/>
    <mergeCell ref="C71:F71"/>
    <mergeCell ref="P68:Q68"/>
    <mergeCell ref="G31:L31"/>
    <mergeCell ref="G32:L32"/>
    <mergeCell ref="G33:L33"/>
    <mergeCell ref="G34:L34"/>
    <mergeCell ref="G35:L35"/>
    <mergeCell ref="G36:L36"/>
    <mergeCell ref="P69:Q69"/>
    <mergeCell ref="C68:F68"/>
    <mergeCell ref="C69:F69"/>
    <mergeCell ref="P66:Q66"/>
    <mergeCell ref="P67:Q67"/>
    <mergeCell ref="C66:F66"/>
    <mergeCell ref="C67:F67"/>
    <mergeCell ref="P64:Q64"/>
    <mergeCell ref="P65:Q65"/>
    <mergeCell ref="C64:F64"/>
    <mergeCell ref="C65:F65"/>
    <mergeCell ref="P62:Q62"/>
    <mergeCell ref="P63:Q63"/>
    <mergeCell ref="C62:F62"/>
    <mergeCell ref="C63:F63"/>
    <mergeCell ref="P60:Q60"/>
    <mergeCell ref="P61:Q61"/>
    <mergeCell ref="C60:F60"/>
    <mergeCell ref="C61:F61"/>
    <mergeCell ref="P58:Q58"/>
    <mergeCell ref="P59:Q59"/>
    <mergeCell ref="C58:F58"/>
    <mergeCell ref="C59:F59"/>
    <mergeCell ref="G58:L58"/>
    <mergeCell ref="G59:L59"/>
    <mergeCell ref="G60:L60"/>
    <mergeCell ref="P56:Q56"/>
    <mergeCell ref="P57:Q57"/>
    <mergeCell ref="C56:F56"/>
    <mergeCell ref="C57:F57"/>
    <mergeCell ref="P54:Q54"/>
    <mergeCell ref="P55:Q55"/>
    <mergeCell ref="C54:F54"/>
    <mergeCell ref="C55:F55"/>
    <mergeCell ref="P52:Q52"/>
    <mergeCell ref="P53:Q53"/>
    <mergeCell ref="C52:F52"/>
    <mergeCell ref="C53:F53"/>
    <mergeCell ref="G55:L55"/>
    <mergeCell ref="G56:L56"/>
    <mergeCell ref="G57:L57"/>
    <mergeCell ref="G52:L52"/>
    <mergeCell ref="G53:L53"/>
    <mergeCell ref="G54:L54"/>
    <mergeCell ref="P50:Q50"/>
    <mergeCell ref="P51:Q51"/>
    <mergeCell ref="C50:F50"/>
    <mergeCell ref="C51:F51"/>
    <mergeCell ref="P48:Q48"/>
    <mergeCell ref="P49:Q49"/>
    <mergeCell ref="C48:F48"/>
    <mergeCell ref="C49:F49"/>
    <mergeCell ref="P46:Q46"/>
    <mergeCell ref="P47:Q47"/>
    <mergeCell ref="C46:F46"/>
    <mergeCell ref="C47:F47"/>
    <mergeCell ref="G46:L46"/>
    <mergeCell ref="G47:L47"/>
    <mergeCell ref="G48:L48"/>
    <mergeCell ref="G49:L49"/>
    <mergeCell ref="G50:L50"/>
    <mergeCell ref="G51:L51"/>
    <mergeCell ref="P44:Q44"/>
    <mergeCell ref="P45:Q45"/>
    <mergeCell ref="C44:F44"/>
    <mergeCell ref="C45:F45"/>
    <mergeCell ref="P42:Q42"/>
    <mergeCell ref="P43:Q43"/>
    <mergeCell ref="C42:F42"/>
    <mergeCell ref="C43:F43"/>
    <mergeCell ref="P40:Q40"/>
    <mergeCell ref="P41:Q41"/>
    <mergeCell ref="C40:F40"/>
    <mergeCell ref="C41:F41"/>
    <mergeCell ref="G43:L43"/>
    <mergeCell ref="G44:L44"/>
    <mergeCell ref="G45:L45"/>
    <mergeCell ref="G40:L40"/>
    <mergeCell ref="G41:L41"/>
    <mergeCell ref="G42:L42"/>
    <mergeCell ref="P38:Q38"/>
    <mergeCell ref="P39:Q39"/>
    <mergeCell ref="C38:F38"/>
    <mergeCell ref="C39:F39"/>
    <mergeCell ref="P36:Q36"/>
    <mergeCell ref="P37:Q37"/>
    <mergeCell ref="C36:F36"/>
    <mergeCell ref="C37:F37"/>
    <mergeCell ref="P34:Q34"/>
    <mergeCell ref="P35:Q35"/>
    <mergeCell ref="C34:F34"/>
    <mergeCell ref="C35:F35"/>
    <mergeCell ref="G37:L37"/>
    <mergeCell ref="G38:L38"/>
    <mergeCell ref="G39:L39"/>
    <mergeCell ref="P32:Q32"/>
    <mergeCell ref="P33:Q33"/>
    <mergeCell ref="C32:F32"/>
    <mergeCell ref="C33:F33"/>
    <mergeCell ref="P30:Q30"/>
    <mergeCell ref="P31:Q31"/>
    <mergeCell ref="C30:F30"/>
    <mergeCell ref="C31:F31"/>
    <mergeCell ref="P28:Q28"/>
    <mergeCell ref="P29:Q29"/>
    <mergeCell ref="C28:F28"/>
    <mergeCell ref="C29:F29"/>
    <mergeCell ref="G28:L28"/>
    <mergeCell ref="G29:L29"/>
    <mergeCell ref="G30:L30"/>
    <mergeCell ref="P26:Q26"/>
    <mergeCell ref="P27:Q27"/>
    <mergeCell ref="C26:F26"/>
    <mergeCell ref="C27:F27"/>
    <mergeCell ref="P24:Q24"/>
    <mergeCell ref="P25:Q25"/>
    <mergeCell ref="C24:F24"/>
    <mergeCell ref="C25:F25"/>
    <mergeCell ref="P22:Q22"/>
    <mergeCell ref="P23:Q23"/>
    <mergeCell ref="C22:F22"/>
    <mergeCell ref="C23:F23"/>
    <mergeCell ref="G22:L22"/>
    <mergeCell ref="G23:L23"/>
    <mergeCell ref="G24:L24"/>
    <mergeCell ref="G25:L25"/>
    <mergeCell ref="G26:L26"/>
    <mergeCell ref="G27:L27"/>
    <mergeCell ref="P14:Q14"/>
    <mergeCell ref="P15:Q15"/>
    <mergeCell ref="G14:L14"/>
    <mergeCell ref="G15:L15"/>
    <mergeCell ref="M2:N2"/>
    <mergeCell ref="B5:Q5"/>
    <mergeCell ref="B6:Q6"/>
    <mergeCell ref="P20:Q20"/>
    <mergeCell ref="P21:Q21"/>
    <mergeCell ref="C20:F20"/>
    <mergeCell ref="C21:F21"/>
    <mergeCell ref="P18:Q18"/>
    <mergeCell ref="P19:Q19"/>
    <mergeCell ref="C19:F19"/>
    <mergeCell ref="G18:L18"/>
    <mergeCell ref="P16:Q16"/>
    <mergeCell ref="P17:Q17"/>
    <mergeCell ref="G16:L16"/>
    <mergeCell ref="G17:L17"/>
    <mergeCell ref="G19:L19"/>
    <mergeCell ref="G20:L20"/>
    <mergeCell ref="G21:L21"/>
  </mergeCells>
  <pageMargins left="0.7" right="0.7" top="0.75" bottom="0.75" header="0.3" footer="0.3"/>
  <pageSetup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36B1-E629-4D10-8D5D-5BA349A94BAD}">
  <sheetPr>
    <pageSetUpPr fitToPage="1"/>
  </sheetPr>
  <dimension ref="B29"/>
  <sheetViews>
    <sheetView workbookViewId="0">
      <selection activeCell="Y12" sqref="Y12"/>
    </sheetView>
  </sheetViews>
  <sheetFormatPr defaultRowHeight="15"/>
  <sheetData>
    <row r="29" spans="2:2">
      <c r="B29" t="s">
        <v>118</v>
      </c>
    </row>
  </sheetData>
  <pageMargins left="0.7" right="0.7" top="0.75" bottom="0.75" header="0.3" footer="0.3"/>
  <pageSetup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1A17-4821-42AC-826D-482CF52A5711}">
  <dimension ref="A2:L74"/>
  <sheetViews>
    <sheetView topLeftCell="A28" workbookViewId="0">
      <selection activeCell="B56" sqref="B56:B59"/>
    </sheetView>
  </sheetViews>
  <sheetFormatPr defaultRowHeight="15"/>
  <cols>
    <col min="1" max="1" width="30.7109375" customWidth="1"/>
    <col min="2" max="2" width="12.140625" style="17" customWidth="1"/>
    <col min="3" max="3" width="12.140625" customWidth="1"/>
    <col min="4" max="4" width="12.42578125" customWidth="1"/>
    <col min="5" max="5" width="14.140625" style="90" customWidth="1"/>
    <col min="6" max="6" width="50.7109375" customWidth="1"/>
    <col min="8" max="19" width="15.7109375" customWidth="1"/>
  </cols>
  <sheetData>
    <row r="2" spans="1:6">
      <c r="B2" s="189"/>
      <c r="F2" s="100" t="s">
        <v>119</v>
      </c>
    </row>
    <row r="4" spans="1:6">
      <c r="A4" s="275" t="s">
        <v>120</v>
      </c>
      <c r="B4" s="275"/>
      <c r="C4" s="275"/>
      <c r="D4" s="275"/>
      <c r="E4" s="275"/>
      <c r="F4" s="276"/>
    </row>
    <row r="5" spans="1:6">
      <c r="A5" s="276" t="s">
        <v>121</v>
      </c>
      <c r="B5" s="276"/>
      <c r="C5" s="276"/>
      <c r="D5" s="276"/>
      <c r="E5" s="276"/>
      <c r="F5" s="276"/>
    </row>
    <row r="6" spans="1:6">
      <c r="A6" s="277" t="s">
        <v>122</v>
      </c>
      <c r="B6" s="277"/>
      <c r="C6" s="277"/>
      <c r="D6" s="277"/>
      <c r="E6" s="277"/>
      <c r="F6" s="276"/>
    </row>
    <row r="7" spans="1:6">
      <c r="A7" s="199" t="s">
        <v>123</v>
      </c>
      <c r="B7" s="201" t="s">
        <v>86</v>
      </c>
      <c r="C7" s="201" t="s">
        <v>87</v>
      </c>
      <c r="D7" s="201" t="s">
        <v>79</v>
      </c>
      <c r="E7" s="101" t="s">
        <v>38</v>
      </c>
      <c r="F7" s="201" t="s">
        <v>124</v>
      </c>
    </row>
    <row r="8" spans="1:6">
      <c r="A8" s="102" t="s">
        <v>125</v>
      </c>
      <c r="B8" s="103">
        <f>SUM(Labor!O36:O39,Labor!O63:O66,Labor!O99:O102)</f>
        <v>8.4</v>
      </c>
      <c r="C8" s="104" t="s">
        <v>126</v>
      </c>
      <c r="D8" s="105">
        <v>131.84</v>
      </c>
      <c r="E8" s="106">
        <f>B8*D8</f>
        <v>1107.46</v>
      </c>
      <c r="F8" s="107"/>
    </row>
    <row r="9" spans="1:6">
      <c r="A9" s="102" t="s">
        <v>127</v>
      </c>
      <c r="B9" s="104"/>
      <c r="C9" s="104" t="s">
        <v>126</v>
      </c>
      <c r="D9" s="105">
        <v>131.84</v>
      </c>
      <c r="E9" s="106">
        <f t="shared" ref="E9:E11" si="0">B9*D9</f>
        <v>0</v>
      </c>
      <c r="F9" s="107"/>
    </row>
    <row r="10" spans="1:6">
      <c r="A10" s="108"/>
      <c r="B10" s="104"/>
      <c r="C10" s="104"/>
      <c r="D10" s="109"/>
      <c r="E10" s="106"/>
      <c r="F10" s="107"/>
    </row>
    <row r="11" spans="1:6">
      <c r="A11" s="102" t="s">
        <v>128</v>
      </c>
      <c r="B11" s="103">
        <f>SUM(Labor!O16:O21,Labor!O84:O88)</f>
        <v>117</v>
      </c>
      <c r="C11" s="110" t="s">
        <v>126</v>
      </c>
      <c r="D11" s="109">
        <v>111.91</v>
      </c>
      <c r="E11" s="106">
        <f t="shared" si="0"/>
        <v>13093.47</v>
      </c>
      <c r="F11" s="111"/>
    </row>
    <row r="12" spans="1:6">
      <c r="A12" s="102" t="s">
        <v>129</v>
      </c>
      <c r="B12" s="103">
        <f>SUM(Labor!O28:O34,Labor!O54:O59,Labor!O90:O94)</f>
        <v>42</v>
      </c>
      <c r="C12" s="110" t="s">
        <v>126</v>
      </c>
      <c r="D12" s="109">
        <v>111.91</v>
      </c>
      <c r="E12" s="106">
        <f>B12*D12</f>
        <v>4700.22</v>
      </c>
      <c r="F12" s="107"/>
    </row>
    <row r="13" spans="1:6">
      <c r="A13" s="102"/>
      <c r="B13" s="112">
        <f>SUM(B8:B12)</f>
        <v>167</v>
      </c>
      <c r="C13" s="110"/>
      <c r="D13" s="109"/>
      <c r="E13" s="109"/>
      <c r="F13" s="107"/>
    </row>
    <row r="14" spans="1:6">
      <c r="A14" s="102"/>
      <c r="B14" s="112"/>
      <c r="C14" s="110"/>
      <c r="D14" s="109"/>
      <c r="E14" s="109"/>
      <c r="F14" s="107"/>
    </row>
    <row r="15" spans="1:6">
      <c r="A15" s="102"/>
      <c r="B15" s="112"/>
      <c r="C15" s="110"/>
      <c r="D15" s="109"/>
      <c r="E15" s="109"/>
      <c r="F15" s="107"/>
    </row>
    <row r="16" spans="1:6">
      <c r="A16" s="102"/>
      <c r="B16" s="112"/>
      <c r="C16" s="110"/>
      <c r="D16" s="109"/>
      <c r="E16" s="109"/>
      <c r="F16" s="107"/>
    </row>
    <row r="17" spans="1:12">
      <c r="A17" s="108"/>
      <c r="B17" s="112"/>
      <c r="C17" s="104"/>
      <c r="D17" s="109"/>
      <c r="E17" s="109"/>
      <c r="F17" s="107"/>
    </row>
    <row r="18" spans="1:12">
      <c r="A18" s="113"/>
      <c r="B18" s="114"/>
      <c r="C18" s="115"/>
      <c r="D18" s="116" t="s">
        <v>130</v>
      </c>
      <c r="E18" s="117">
        <f>SUM(E8:E17)</f>
        <v>18901.150000000001</v>
      </c>
      <c r="F18" s="200"/>
    </row>
    <row r="19" spans="1:12">
      <c r="A19" s="277" t="s">
        <v>71</v>
      </c>
      <c r="B19" s="277"/>
      <c r="C19" s="277"/>
      <c r="D19" s="277"/>
      <c r="E19" s="277"/>
      <c r="F19" s="276"/>
    </row>
    <row r="20" spans="1:12">
      <c r="A20" s="199"/>
      <c r="B20" s="201" t="s">
        <v>86</v>
      </c>
      <c r="C20" s="201" t="s">
        <v>87</v>
      </c>
      <c r="D20" s="201" t="s">
        <v>79</v>
      </c>
      <c r="E20" s="101" t="s">
        <v>38</v>
      </c>
      <c r="F20" s="201" t="s">
        <v>124</v>
      </c>
    </row>
    <row r="21" spans="1:12">
      <c r="A21" s="118" t="s">
        <v>131</v>
      </c>
      <c r="B21" s="112">
        <v>19</v>
      </c>
      <c r="C21" s="104" t="s">
        <v>132</v>
      </c>
      <c r="D21" s="109">
        <v>143.01</v>
      </c>
      <c r="E21" s="109">
        <f>B21*D21</f>
        <v>2717.19</v>
      </c>
      <c r="F21" s="102" t="s">
        <v>133</v>
      </c>
      <c r="H21" s="119" t="s">
        <v>134</v>
      </c>
      <c r="K21" s="120">
        <f>SUM(B11:B12)</f>
        <v>159</v>
      </c>
    </row>
    <row r="22" spans="1:12">
      <c r="A22" s="108"/>
      <c r="B22" s="112"/>
      <c r="C22" s="104"/>
      <c r="D22" s="109"/>
      <c r="E22" s="109">
        <f>B22*D22</f>
        <v>0</v>
      </c>
      <c r="F22" s="121" t="s">
        <v>135</v>
      </c>
      <c r="H22" s="122" t="s">
        <v>136</v>
      </c>
      <c r="K22" s="120">
        <f>+ROUND((K21/10),0)</f>
        <v>16</v>
      </c>
    </row>
    <row r="23" spans="1:12">
      <c r="A23" s="107"/>
      <c r="B23" s="123"/>
      <c r="C23" s="123"/>
      <c r="D23" s="105"/>
      <c r="E23" s="105">
        <f t="shared" ref="E23:E27" si="1">B23*D23</f>
        <v>0</v>
      </c>
      <c r="F23" s="107"/>
      <c r="H23" s="124" t="s">
        <v>137</v>
      </c>
      <c r="I23" s="124"/>
      <c r="J23" s="124"/>
      <c r="K23" s="125">
        <f>+K22/4</f>
        <v>4</v>
      </c>
    </row>
    <row r="24" spans="1:12">
      <c r="A24" s="107"/>
      <c r="B24" s="123"/>
      <c r="C24" s="123"/>
      <c r="D24" s="105"/>
      <c r="E24" s="105">
        <f t="shared" si="1"/>
        <v>0</v>
      </c>
      <c r="F24" s="107"/>
      <c r="H24" s="119" t="s">
        <v>138</v>
      </c>
      <c r="K24" s="120">
        <f>+ROUNDUP(K23/6,0)</f>
        <v>1</v>
      </c>
      <c r="L24" s="119" t="s">
        <v>139</v>
      </c>
    </row>
    <row r="25" spans="1:12">
      <c r="A25" s="107"/>
      <c r="B25" s="123"/>
      <c r="C25" s="123"/>
      <c r="D25" s="105"/>
      <c r="E25" s="105">
        <f t="shared" si="1"/>
        <v>0</v>
      </c>
      <c r="F25" s="107"/>
      <c r="H25" s="119" t="s">
        <v>140</v>
      </c>
      <c r="K25" s="120"/>
    </row>
    <row r="26" spans="1:12">
      <c r="A26" s="107"/>
      <c r="B26" s="123"/>
      <c r="C26" s="123"/>
      <c r="D26" s="105"/>
      <c r="E26" s="105">
        <f t="shared" si="1"/>
        <v>0</v>
      </c>
      <c r="F26" s="107"/>
      <c r="K26" s="120"/>
    </row>
    <row r="27" spans="1:12">
      <c r="A27" s="107"/>
      <c r="B27" s="123"/>
      <c r="C27" s="123"/>
      <c r="D27" s="105"/>
      <c r="E27" s="105">
        <f t="shared" si="1"/>
        <v>0</v>
      </c>
      <c r="F27" s="107"/>
      <c r="H27" s="124" t="s">
        <v>141</v>
      </c>
      <c r="I27" s="124"/>
      <c r="J27" s="124"/>
      <c r="K27" s="125">
        <f>+K22+K25</f>
        <v>16</v>
      </c>
    </row>
    <row r="28" spans="1:12">
      <c r="A28" s="200"/>
      <c r="B28" s="126"/>
      <c r="C28" s="200"/>
      <c r="D28" s="127" t="s">
        <v>142</v>
      </c>
      <c r="E28" s="128">
        <f>SUM(E21:E27)</f>
        <v>2717.19</v>
      </c>
      <c r="F28" s="200"/>
    </row>
    <row r="29" spans="1:12">
      <c r="A29" s="277" t="s">
        <v>143</v>
      </c>
      <c r="B29" s="277"/>
      <c r="C29" s="277"/>
      <c r="D29" s="277"/>
      <c r="E29" s="277"/>
      <c r="F29" s="276"/>
    </row>
    <row r="30" spans="1:12">
      <c r="A30" s="199"/>
      <c r="B30" s="201" t="s">
        <v>86</v>
      </c>
      <c r="C30" s="201" t="s">
        <v>87</v>
      </c>
      <c r="D30" s="201" t="s">
        <v>79</v>
      </c>
      <c r="E30" s="101" t="s">
        <v>38</v>
      </c>
      <c r="F30" s="201" t="s">
        <v>124</v>
      </c>
    </row>
    <row r="31" spans="1:12">
      <c r="A31" s="118" t="s">
        <v>131</v>
      </c>
      <c r="B31" s="112">
        <v>19</v>
      </c>
      <c r="C31" s="104" t="s">
        <v>132</v>
      </c>
      <c r="D31" s="109">
        <v>69</v>
      </c>
      <c r="E31" s="109">
        <f>B31*D31</f>
        <v>1311</v>
      </c>
      <c r="F31" s="102" t="s">
        <v>133</v>
      </c>
    </row>
    <row r="32" spans="1:12">
      <c r="A32" s="107"/>
      <c r="B32" s="123"/>
      <c r="C32" s="123"/>
      <c r="D32" s="105"/>
      <c r="E32" s="105">
        <f t="shared" ref="E32:E36" si="2">B32*D32</f>
        <v>0</v>
      </c>
      <c r="F32" s="107"/>
      <c r="H32" s="90">
        <f>E28+E37</f>
        <v>4028.19</v>
      </c>
    </row>
    <row r="33" spans="1:9">
      <c r="A33" s="107"/>
      <c r="B33" s="123"/>
      <c r="C33" s="123"/>
      <c r="D33" s="105"/>
      <c r="E33" s="105">
        <f t="shared" si="2"/>
        <v>0</v>
      </c>
      <c r="F33" s="107"/>
      <c r="H33" s="91">
        <f>'Per Diem'!L93</f>
        <v>4028.19</v>
      </c>
      <c r="I33" t="s">
        <v>144</v>
      </c>
    </row>
    <row r="34" spans="1:9">
      <c r="A34" s="107"/>
      <c r="B34" s="123"/>
      <c r="C34" s="123"/>
      <c r="D34" s="105"/>
      <c r="E34" s="105">
        <f t="shared" si="2"/>
        <v>0</v>
      </c>
      <c r="F34" s="107"/>
    </row>
    <row r="35" spans="1:9">
      <c r="A35" s="107"/>
      <c r="B35" s="123"/>
      <c r="C35" s="123"/>
      <c r="D35" s="105"/>
      <c r="E35" s="105">
        <f t="shared" si="2"/>
        <v>0</v>
      </c>
      <c r="F35" s="107"/>
    </row>
    <row r="36" spans="1:9">
      <c r="A36" s="107"/>
      <c r="B36" s="123"/>
      <c r="C36" s="123"/>
      <c r="D36" s="105"/>
      <c r="E36" s="105">
        <f t="shared" si="2"/>
        <v>0</v>
      </c>
      <c r="F36" s="107"/>
    </row>
    <row r="37" spans="1:9">
      <c r="A37" s="200"/>
      <c r="B37" s="126"/>
      <c r="C37" s="126"/>
      <c r="D37" s="127" t="s">
        <v>145</v>
      </c>
      <c r="E37" s="128">
        <f>SUM(E31:E36)</f>
        <v>1311</v>
      </c>
      <c r="F37" s="200"/>
    </row>
    <row r="38" spans="1:9">
      <c r="A38" s="277" t="s">
        <v>146</v>
      </c>
      <c r="B38" s="276"/>
      <c r="C38" s="276"/>
      <c r="D38" s="276"/>
      <c r="E38" s="276"/>
      <c r="F38" s="276"/>
    </row>
    <row r="39" spans="1:9">
      <c r="A39" s="199"/>
      <c r="B39" s="201" t="s">
        <v>86</v>
      </c>
      <c r="C39" s="201" t="s">
        <v>87</v>
      </c>
      <c r="D39" s="201" t="s">
        <v>79</v>
      </c>
      <c r="E39" s="101" t="s">
        <v>38</v>
      </c>
      <c r="F39" s="201" t="s">
        <v>124</v>
      </c>
    </row>
    <row r="40" spans="1:9" ht="26.25">
      <c r="A40" s="129" t="s">
        <v>147</v>
      </c>
      <c r="B40" s="112"/>
      <c r="C40" s="104"/>
      <c r="D40" s="130"/>
      <c r="E40" s="109">
        <f>B40*D40</f>
        <v>0</v>
      </c>
      <c r="F40" s="102"/>
    </row>
    <row r="41" spans="1:9">
      <c r="A41" s="107"/>
      <c r="B41" s="123"/>
      <c r="C41" s="123"/>
      <c r="D41" s="131"/>
      <c r="E41" s="105">
        <f t="shared" ref="E41:E44" si="3">B41*D41</f>
        <v>0</v>
      </c>
      <c r="F41" s="107"/>
    </row>
    <row r="42" spans="1:9">
      <c r="A42" s="107"/>
      <c r="B42" s="123"/>
      <c r="C42" s="123"/>
      <c r="D42" s="131"/>
      <c r="E42" s="105">
        <f t="shared" si="3"/>
        <v>0</v>
      </c>
      <c r="F42" s="107"/>
    </row>
    <row r="43" spans="1:9">
      <c r="A43" s="107"/>
      <c r="B43" s="123"/>
      <c r="C43" s="123"/>
      <c r="D43" s="131"/>
      <c r="E43" s="105">
        <f t="shared" si="3"/>
        <v>0</v>
      </c>
      <c r="F43" s="107"/>
    </row>
    <row r="44" spans="1:9">
      <c r="A44" s="107"/>
      <c r="B44" s="123"/>
      <c r="C44" s="123"/>
      <c r="D44" s="131"/>
      <c r="E44" s="105">
        <f t="shared" si="3"/>
        <v>0</v>
      </c>
      <c r="F44" s="107"/>
    </row>
    <row r="45" spans="1:9">
      <c r="A45" s="200"/>
      <c r="B45" s="126"/>
      <c r="C45" s="200"/>
      <c r="D45" s="127" t="s">
        <v>148</v>
      </c>
      <c r="E45" s="128">
        <f>SUM(E40:E44)</f>
        <v>0</v>
      </c>
      <c r="F45" s="200"/>
    </row>
    <row r="46" spans="1:9">
      <c r="A46" s="277" t="s">
        <v>149</v>
      </c>
      <c r="B46" s="277"/>
      <c r="C46" s="277"/>
      <c r="D46" s="277"/>
      <c r="E46" s="277"/>
      <c r="F46" s="276"/>
    </row>
    <row r="47" spans="1:9">
      <c r="A47" s="199" t="s">
        <v>150</v>
      </c>
      <c r="B47" s="201" t="s">
        <v>86</v>
      </c>
      <c r="C47" s="201" t="s">
        <v>87</v>
      </c>
      <c r="D47" s="201" t="s">
        <v>151</v>
      </c>
      <c r="E47" s="101" t="s">
        <v>38</v>
      </c>
      <c r="F47" s="201" t="s">
        <v>124</v>
      </c>
    </row>
    <row r="48" spans="1:9">
      <c r="A48" s="107" t="s">
        <v>152</v>
      </c>
      <c r="B48" s="112"/>
      <c r="C48" s="110"/>
      <c r="D48" s="105"/>
      <c r="E48" s="105">
        <f>B48*D48</f>
        <v>0</v>
      </c>
      <c r="F48" s="121" t="s">
        <v>153</v>
      </c>
    </row>
    <row r="49" spans="1:6">
      <c r="A49" s="107"/>
      <c r="B49" s="112"/>
      <c r="C49" s="110"/>
      <c r="D49" s="105"/>
      <c r="E49" s="105">
        <f t="shared" ref="E49:E52" si="4">B49*D49</f>
        <v>0</v>
      </c>
      <c r="F49" s="121" t="s">
        <v>154</v>
      </c>
    </row>
    <row r="50" spans="1:6">
      <c r="A50" s="107"/>
      <c r="B50" s="123"/>
      <c r="C50" s="123"/>
      <c r="D50" s="105"/>
      <c r="E50" s="105">
        <f t="shared" si="4"/>
        <v>0</v>
      </c>
      <c r="F50" s="107"/>
    </row>
    <row r="51" spans="1:6">
      <c r="A51" s="107"/>
      <c r="B51" s="123"/>
      <c r="C51" s="123"/>
      <c r="D51" s="105"/>
      <c r="E51" s="105">
        <f t="shared" si="4"/>
        <v>0</v>
      </c>
      <c r="F51" s="107"/>
    </row>
    <row r="52" spans="1:6">
      <c r="A52" s="107"/>
      <c r="B52" s="123"/>
      <c r="C52" s="123"/>
      <c r="D52" s="105"/>
      <c r="E52" s="105">
        <f t="shared" si="4"/>
        <v>0</v>
      </c>
      <c r="F52" s="107"/>
    </row>
    <row r="53" spans="1:6">
      <c r="A53" s="200"/>
      <c r="B53" s="126"/>
      <c r="C53" s="200"/>
      <c r="D53" s="127" t="s">
        <v>155</v>
      </c>
      <c r="E53" s="128">
        <f>Material!R101</f>
        <v>1990.43</v>
      </c>
      <c r="F53" s="200"/>
    </row>
    <row r="54" spans="1:6">
      <c r="A54" s="277" t="s">
        <v>156</v>
      </c>
      <c r="B54" s="277"/>
      <c r="C54" s="277"/>
      <c r="D54" s="277"/>
      <c r="E54" s="277"/>
      <c r="F54" s="276"/>
    </row>
    <row r="55" spans="1:6">
      <c r="A55" s="199" t="s">
        <v>150</v>
      </c>
      <c r="B55" s="201" t="s">
        <v>86</v>
      </c>
      <c r="C55" s="201" t="s">
        <v>87</v>
      </c>
      <c r="D55" s="201" t="s">
        <v>157</v>
      </c>
      <c r="E55" s="101" t="s">
        <v>38</v>
      </c>
      <c r="F55" s="201" t="s">
        <v>124</v>
      </c>
    </row>
    <row r="56" spans="1:6">
      <c r="A56" s="111" t="s">
        <v>158</v>
      </c>
      <c r="B56" s="112">
        <v>10</v>
      </c>
      <c r="C56" s="104" t="s">
        <v>107</v>
      </c>
      <c r="D56" s="109">
        <v>180</v>
      </c>
      <c r="E56" s="109">
        <f>B56*D56</f>
        <v>1800</v>
      </c>
      <c r="F56" s="129"/>
    </row>
    <row r="57" spans="1:6">
      <c r="A57" s="132" t="s">
        <v>105</v>
      </c>
      <c r="B57" s="112">
        <v>5</v>
      </c>
      <c r="C57" s="104" t="s">
        <v>107</v>
      </c>
      <c r="D57" s="109">
        <v>75</v>
      </c>
      <c r="E57" s="109">
        <f>B57*D57</f>
        <v>375</v>
      </c>
      <c r="F57" s="102"/>
    </row>
    <row r="58" spans="1:6">
      <c r="A58" s="118" t="s">
        <v>108</v>
      </c>
      <c r="B58" s="112">
        <v>10</v>
      </c>
      <c r="C58" s="104" t="s">
        <v>107</v>
      </c>
      <c r="D58" s="109">
        <v>50</v>
      </c>
      <c r="E58" s="109">
        <f>B58*D58</f>
        <v>500</v>
      </c>
      <c r="F58" s="121"/>
    </row>
    <row r="59" spans="1:6">
      <c r="A59" s="107"/>
      <c r="B59" s="123"/>
      <c r="C59" s="123"/>
      <c r="D59" s="105"/>
      <c r="E59" s="105"/>
      <c r="F59" s="107"/>
    </row>
    <row r="60" spans="1:6">
      <c r="A60" s="107"/>
      <c r="B60" s="123"/>
      <c r="C60" s="123"/>
      <c r="D60" s="105"/>
      <c r="E60" s="105"/>
      <c r="F60" s="107"/>
    </row>
    <row r="61" spans="1:6">
      <c r="A61" s="107"/>
      <c r="B61" s="123"/>
      <c r="C61" s="123"/>
      <c r="D61" s="105"/>
      <c r="E61" s="105"/>
      <c r="F61" s="107"/>
    </row>
    <row r="62" spans="1:6">
      <c r="A62" s="107"/>
      <c r="B62" s="123"/>
      <c r="C62" s="123"/>
      <c r="D62" s="105"/>
      <c r="E62" s="105"/>
      <c r="F62" s="107"/>
    </row>
    <row r="63" spans="1:6">
      <c r="A63" s="200"/>
      <c r="B63" s="126"/>
      <c r="C63" s="200"/>
      <c r="D63" s="127" t="s">
        <v>159</v>
      </c>
      <c r="E63" s="128">
        <f>SUM(E56:E62)</f>
        <v>2675</v>
      </c>
      <c r="F63" s="200"/>
    </row>
    <row r="64" spans="1:6">
      <c r="A64" s="277" t="s">
        <v>160</v>
      </c>
      <c r="B64" s="277"/>
      <c r="C64" s="277"/>
      <c r="D64" s="277"/>
      <c r="E64" s="277"/>
      <c r="F64" s="276"/>
    </row>
    <row r="65" spans="1:6">
      <c r="A65" s="199" t="s">
        <v>150</v>
      </c>
      <c r="B65" s="201" t="s">
        <v>86</v>
      </c>
      <c r="C65" s="201" t="s">
        <v>87</v>
      </c>
      <c r="D65" s="201" t="s">
        <v>116</v>
      </c>
      <c r="E65" s="101" t="s">
        <v>38</v>
      </c>
      <c r="F65" s="201" t="s">
        <v>124</v>
      </c>
    </row>
    <row r="66" spans="1:6">
      <c r="A66" s="111"/>
      <c r="B66" s="112"/>
      <c r="C66" s="110"/>
      <c r="D66" s="105"/>
      <c r="E66" s="105"/>
      <c r="F66" s="121"/>
    </row>
    <row r="67" spans="1:6">
      <c r="A67" s="111"/>
      <c r="B67" s="112"/>
      <c r="C67" s="110"/>
      <c r="D67" s="105"/>
      <c r="E67" s="105"/>
      <c r="F67" s="121"/>
    </row>
    <row r="68" spans="1:6">
      <c r="A68" s="107"/>
      <c r="B68" s="123"/>
      <c r="C68" s="123"/>
      <c r="D68" s="105"/>
      <c r="E68" s="105"/>
      <c r="F68" s="107"/>
    </row>
    <row r="69" spans="1:6">
      <c r="A69" s="107"/>
      <c r="B69" s="123"/>
      <c r="C69" s="123"/>
      <c r="D69" s="105"/>
      <c r="E69" s="105"/>
      <c r="F69" s="107"/>
    </row>
    <row r="70" spans="1:6">
      <c r="A70" s="107"/>
      <c r="B70" s="123"/>
      <c r="C70" s="123"/>
      <c r="D70" s="105"/>
      <c r="E70" s="105"/>
      <c r="F70" s="107"/>
    </row>
    <row r="71" spans="1:6">
      <c r="A71" s="107"/>
      <c r="B71" s="123"/>
      <c r="C71" s="123"/>
      <c r="D71" s="105"/>
      <c r="E71" s="105"/>
      <c r="F71" s="107"/>
    </row>
    <row r="72" spans="1:6">
      <c r="A72" s="200"/>
      <c r="B72" s="126"/>
      <c r="C72" s="200"/>
      <c r="D72" s="127" t="s">
        <v>161</v>
      </c>
      <c r="E72" s="128"/>
      <c r="F72" s="200"/>
    </row>
    <row r="73" spans="1:6">
      <c r="A73" s="278"/>
      <c r="B73" s="279"/>
      <c r="C73" s="279"/>
      <c r="D73" s="279"/>
      <c r="E73" s="279"/>
      <c r="F73" s="280"/>
    </row>
    <row r="74" spans="1:6">
      <c r="A74" s="274" t="s">
        <v>162</v>
      </c>
      <c r="B74" s="274"/>
      <c r="C74" s="274"/>
      <c r="D74" s="274"/>
      <c r="E74" s="133">
        <f>E72+E63+E53+E45+E37+E28+E18</f>
        <v>27594.77</v>
      </c>
      <c r="F74" s="134"/>
    </row>
  </sheetData>
  <mergeCells count="11">
    <mergeCell ref="A38:F38"/>
    <mergeCell ref="A4:F4"/>
    <mergeCell ref="A5:F5"/>
    <mergeCell ref="A6:F6"/>
    <mergeCell ref="A19:F19"/>
    <mergeCell ref="A29:F29"/>
    <mergeCell ref="A46:F46"/>
    <mergeCell ref="A54:F54"/>
    <mergeCell ref="A64:F64"/>
    <mergeCell ref="A73:F73"/>
    <mergeCell ref="A74:D7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832452e-6321-41c8-904b-24b2eaad5973">
      <Terms xmlns="http://schemas.microsoft.com/office/infopath/2007/PartnerControls"/>
    </lcf76f155ced4ddcb4097134ff3c332f>
    <TaxCatchAll xmlns="bc3dc3c5-41ef-4dc8-b504-db9d40f66a26" xsi:nil="true"/>
    <SharedWithUsers xmlns="bc3dc3c5-41ef-4dc8-b504-db9d40f66a26">
      <UserInfo>
        <DisplayName/>
        <AccountId xsi:nil="true"/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A2A4E44411C284A901C1DF4352D563F" ma:contentTypeVersion="15" ma:contentTypeDescription="Create a new document." ma:contentTypeScope="" ma:versionID="58d83de00cdb0e53e63e0b0dfa4e55ce">
  <xsd:schema xmlns:xsd="http://www.w3.org/2001/XMLSchema" xmlns:xs="http://www.w3.org/2001/XMLSchema" xmlns:p="http://schemas.microsoft.com/office/2006/metadata/properties" xmlns:ns2="3832452e-6321-41c8-904b-24b2eaad5973" xmlns:ns3="bc3dc3c5-41ef-4dc8-b504-db9d40f66a26" targetNamespace="http://schemas.microsoft.com/office/2006/metadata/properties" ma:root="true" ma:fieldsID="31524a6f0b9d96c1d5ba583556e46a03" ns2:_="" ns3:_="">
    <xsd:import namespace="3832452e-6321-41c8-904b-24b2eaad5973"/>
    <xsd:import namespace="bc3dc3c5-41ef-4dc8-b504-db9d40f66a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32452e-6321-41c8-904b-24b2eaad59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b48f011-0c99-48a8-b23c-e11e698ab5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3dc3c5-41ef-4dc8-b504-db9d40f66a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f5a7e687-8fe3-4e76-8a05-f0bf1a72d403}" ma:internalName="TaxCatchAll" ma:showField="CatchAllData" ma:web="bc3dc3c5-41ef-4dc8-b504-db9d40f66a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CFEF6B-0C79-4052-B629-B27E0DB516C9}"/>
</file>

<file path=customXml/itemProps2.xml><?xml version="1.0" encoding="utf-8"?>
<ds:datastoreItem xmlns:ds="http://schemas.openxmlformats.org/officeDocument/2006/customXml" ds:itemID="{EF7948CA-3DE1-48C0-8A65-46248956757D}"/>
</file>

<file path=customXml/itemProps3.xml><?xml version="1.0" encoding="utf-8"?>
<ds:datastoreItem xmlns:ds="http://schemas.openxmlformats.org/officeDocument/2006/customXml" ds:itemID="{973AFACF-1552-44EC-9F0C-7986D6478DA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Post, Robert (US Person)</dc:creator>
  <cp:keywords/>
  <dc:description/>
  <cp:lastModifiedBy>Lawney, Melissa</cp:lastModifiedBy>
  <cp:revision/>
  <dcterms:created xsi:type="dcterms:W3CDTF">2020-01-14T17:44:41Z</dcterms:created>
  <dcterms:modified xsi:type="dcterms:W3CDTF">2024-07-18T16:01:45Z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edfa1c2c-e9f9-45d3-a050-72fcdf9c2441</vt:lpwstr>
  </property>
  <property fmtid="{D5CDD505-2E9C-101B-9397-08002B2CF9AE}" pid="3" name="L3HarrisCategorization">
    <vt:lpwstr>Unrestricted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CLASSIFICATION">
    <vt:lpwstr>General</vt:lpwstr>
  </property>
  <property fmtid="{D5CDD505-2E9C-101B-9397-08002B2CF9AE}" pid="7" name="MSIP_Label_a8646e0b-a435-48bd-bb2e-6a777753dede_Enabled">
    <vt:lpwstr>true</vt:lpwstr>
  </property>
  <property fmtid="{D5CDD505-2E9C-101B-9397-08002B2CF9AE}" pid="8" name="MSIP_Label_a8646e0b-a435-48bd-bb2e-6a777753dede_SetDate">
    <vt:lpwstr>2021-08-23T17:59:10Z</vt:lpwstr>
  </property>
  <property fmtid="{D5CDD505-2E9C-101B-9397-08002B2CF9AE}" pid="9" name="MSIP_Label_a8646e0b-a435-48bd-bb2e-6a777753dede_Method">
    <vt:lpwstr>Standard</vt:lpwstr>
  </property>
  <property fmtid="{D5CDD505-2E9C-101B-9397-08002B2CF9AE}" pid="10" name="MSIP_Label_a8646e0b-a435-48bd-bb2e-6a777753dede_Name">
    <vt:lpwstr>Unrestricted</vt:lpwstr>
  </property>
  <property fmtid="{D5CDD505-2E9C-101B-9397-08002B2CF9AE}" pid="11" name="MSIP_Label_a8646e0b-a435-48bd-bb2e-6a777753dede_SiteId">
    <vt:lpwstr>ba488c5e-f105-4a2b-a8b1-b57b26a44117</vt:lpwstr>
  </property>
  <property fmtid="{D5CDD505-2E9C-101B-9397-08002B2CF9AE}" pid="12" name="MSIP_Label_a8646e0b-a435-48bd-bb2e-6a777753dede_ActionId">
    <vt:lpwstr>53835e33-3f6b-4b52-a530-4a0719ea19a4</vt:lpwstr>
  </property>
  <property fmtid="{D5CDD505-2E9C-101B-9397-08002B2CF9AE}" pid="13" name="MSIP_Label_a8646e0b-a435-48bd-bb2e-6a777753dede_ContentBits">
    <vt:lpwstr>0</vt:lpwstr>
  </property>
  <property fmtid="{D5CDD505-2E9C-101B-9397-08002B2CF9AE}" pid="14" name="ContentTypeId">
    <vt:lpwstr>0x010100CA2A4E44411C284A901C1DF4352D563F</vt:lpwstr>
  </property>
  <property fmtid="{D5CDD505-2E9C-101B-9397-08002B2CF9AE}" pid="15" name="Order">
    <vt:r8>249400</vt:r8>
  </property>
  <property fmtid="{D5CDD505-2E9C-101B-9397-08002B2CF9AE}" pid="16" name="xd_Signature">
    <vt:bool>false</vt:bool>
  </property>
  <property fmtid="{D5CDD505-2E9C-101B-9397-08002B2CF9AE}" pid="17" name="xd_ProgID">
    <vt:lpwstr/>
  </property>
  <property fmtid="{D5CDD505-2E9C-101B-9397-08002B2CF9AE}" pid="18" name="ComplianceAssetId">
    <vt:lpwstr/>
  </property>
  <property fmtid="{D5CDD505-2E9C-101B-9397-08002B2CF9AE}" pid="19" name="TemplateUrl">
    <vt:lpwstr/>
  </property>
  <property fmtid="{D5CDD505-2E9C-101B-9397-08002B2CF9AE}" pid="20" name="_ExtendedDescription">
    <vt:lpwstr/>
  </property>
  <property fmtid="{D5CDD505-2E9C-101B-9397-08002B2CF9AE}" pid="21" name="TriggerFlowInfo">
    <vt:lpwstr/>
  </property>
  <property fmtid="{D5CDD505-2E9C-101B-9397-08002B2CF9AE}" pid="22" name="MediaServiceImageTags">
    <vt:lpwstr/>
  </property>
</Properties>
</file>